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tabRatio="824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预录 " sheetId="10" r:id="rId10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4</t>
        </r>
      </text>
    </comment>
    <comment ref="B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B5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4</t>
        </r>
      </text>
    </comment>
    <comment ref="B8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6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6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8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6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8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4</t>
        </r>
      </text>
    </comment>
    <comment ref="B9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8</t>
        </r>
      </text>
    </comment>
    <comment ref="B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10</t>
        </r>
      </text>
    </comment>
    <comment ref="B6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5</t>
        </r>
      </text>
    </comment>
    <comment ref="B8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8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6</t>
        </r>
      </text>
    </comment>
    <comment ref="B8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9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3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9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3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5</t>
        </r>
      </text>
    </comment>
    <comment ref="B7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9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5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7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9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5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5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5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8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5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9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4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10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4</t>
        </r>
      </text>
    </commen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2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8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10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5</t>
        </r>
      </text>
    </comment>
    <comment ref="B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B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6</t>
        </r>
      </text>
    </comment>
    <comment ref="B2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B1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5</t>
        </r>
      </text>
    </comment>
    <comment ref="B11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B2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2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0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2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1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19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B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6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2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1</t>
        </r>
      </text>
    </comment>
    <comment ref="B18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3</t>
        </r>
      </text>
    </comment>
    <comment ref="B7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  <comment ref="B1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</t>
        </r>
      </text>
    </comment>
  </commentList>
</comments>
</file>

<file path=xl/sharedStrings.xml><?xml version="1.0" encoding="utf-8"?>
<sst xmlns="http://schemas.openxmlformats.org/spreadsheetml/2006/main" count="1485" uniqueCount="681">
  <si>
    <t>2020年湘东区教师招聘考生成绩表 一考场（高中语文、初中语文、小学语文）</t>
  </si>
  <si>
    <t>姓名</t>
  </si>
  <si>
    <t>应聘岗位</t>
  </si>
  <si>
    <t>联系电话</t>
  </si>
  <si>
    <t>身份证号</t>
  </si>
  <si>
    <t>面试顺序</t>
  </si>
  <si>
    <t>笔试成绩</t>
  </si>
  <si>
    <t>面试成绩</t>
  </si>
  <si>
    <t>总成绩</t>
  </si>
  <si>
    <t>职位
排名</t>
  </si>
  <si>
    <t>备注</t>
  </si>
  <si>
    <t>卷面总分
200分</t>
  </si>
  <si>
    <t>折算得分</t>
  </si>
  <si>
    <t>面试总分
100分</t>
  </si>
  <si>
    <t>邬紫寒</t>
  </si>
  <si>
    <t>湘东中学高中语文</t>
  </si>
  <si>
    <t>15798060966</t>
  </si>
  <si>
    <t>360313199408212527</t>
  </si>
  <si>
    <t>预录</t>
  </si>
  <si>
    <t>周耀煌</t>
  </si>
  <si>
    <t>13367996060</t>
  </si>
  <si>
    <t>360313199201205020</t>
  </si>
  <si>
    <t>曹霞</t>
  </si>
  <si>
    <t>13879933199</t>
  </si>
  <si>
    <t>360428198609082226</t>
  </si>
  <si>
    <t>肖宇</t>
  </si>
  <si>
    <t>17379909327</t>
  </si>
  <si>
    <t>360313199302200026</t>
  </si>
  <si>
    <t>刘霞</t>
  </si>
  <si>
    <t>13607996270</t>
  </si>
  <si>
    <t>360313199603234027</t>
  </si>
  <si>
    <t>刘扬舸</t>
  </si>
  <si>
    <t>16607990304</t>
  </si>
  <si>
    <t>360302199708210049</t>
  </si>
  <si>
    <t>钟如意</t>
  </si>
  <si>
    <t>17679292179</t>
  </si>
  <si>
    <t>360302199602054543</t>
  </si>
  <si>
    <t>易艳清</t>
  </si>
  <si>
    <t>13808892698</t>
  </si>
  <si>
    <t>360311199408104021</t>
  </si>
  <si>
    <t>刘惠敏</t>
  </si>
  <si>
    <t>18390952161</t>
  </si>
  <si>
    <t>36031319941228008X</t>
  </si>
  <si>
    <t>李江林</t>
  </si>
  <si>
    <t>15717991898</t>
  </si>
  <si>
    <t>360313199805131536</t>
  </si>
  <si>
    <t>李磊</t>
  </si>
  <si>
    <t>15770716012</t>
  </si>
  <si>
    <t>430422199607309428</t>
  </si>
  <si>
    <t>陈祥</t>
  </si>
  <si>
    <t>麻山中学高中语文</t>
  </si>
  <si>
    <t>17346629339</t>
  </si>
  <si>
    <t>360302199608282029</t>
  </si>
  <si>
    <t>胡珈铭</t>
  </si>
  <si>
    <t>15170095090</t>
  </si>
  <si>
    <t>360313199412062541</t>
  </si>
  <si>
    <t>应届</t>
  </si>
  <si>
    <t>王心怡</t>
  </si>
  <si>
    <t>15170329596</t>
  </si>
  <si>
    <t>360311199706080566</t>
  </si>
  <si>
    <t>欧阳紫璇</t>
  </si>
  <si>
    <t>13390069748</t>
  </si>
  <si>
    <t>360313199805282561</t>
  </si>
  <si>
    <t>胡宇娴</t>
  </si>
  <si>
    <t>13006299885</t>
  </si>
  <si>
    <t>360311199709253020</t>
  </si>
  <si>
    <t>廖思璐</t>
  </si>
  <si>
    <t>15807996505</t>
  </si>
  <si>
    <t>360302199604240024</t>
  </si>
  <si>
    <t>肖艳群</t>
  </si>
  <si>
    <t>初中语文</t>
  </si>
  <si>
    <t>15879451160</t>
  </si>
  <si>
    <t>36031319920205202X</t>
  </si>
  <si>
    <t>李桃</t>
  </si>
  <si>
    <t>15798018851</t>
  </si>
  <si>
    <t>360521199606127025</t>
  </si>
  <si>
    <t>刘豪</t>
  </si>
  <si>
    <t>15798086706</t>
  </si>
  <si>
    <t>36030119971115052X</t>
  </si>
  <si>
    <t>周慧</t>
  </si>
  <si>
    <t>18507990087</t>
  </si>
  <si>
    <t>360301199602220023</t>
  </si>
  <si>
    <t>黎蕾</t>
  </si>
  <si>
    <t>小学语文</t>
  </si>
  <si>
    <t>13627997540</t>
  </si>
  <si>
    <t>360302199808104024</t>
  </si>
  <si>
    <t>彭余晴</t>
  </si>
  <si>
    <t>18079950125</t>
  </si>
  <si>
    <t>360313199610302542</t>
  </si>
  <si>
    <t>段玉</t>
  </si>
  <si>
    <t>13979966922</t>
  </si>
  <si>
    <t>360313199405142527</t>
  </si>
  <si>
    <t>2020年湘东区教师招聘考生成绩表 二考场（高中数学、小学数学、高中物理、初中物理）</t>
  </si>
  <si>
    <t>邓萍</t>
  </si>
  <si>
    <t>湘东中学高中数学</t>
  </si>
  <si>
    <t>18779921826</t>
  </si>
  <si>
    <t>360311198502180077</t>
  </si>
  <si>
    <t>肖维</t>
  </si>
  <si>
    <t>17379989577</t>
  </si>
  <si>
    <t>360313198410210112</t>
  </si>
  <si>
    <t>林涛波</t>
  </si>
  <si>
    <t>13155942929</t>
  </si>
  <si>
    <t>360311199409291519</t>
  </si>
  <si>
    <t>彭慧</t>
  </si>
  <si>
    <t>麻山中学高中数学</t>
  </si>
  <si>
    <t>15179925013</t>
  </si>
  <si>
    <t>360313199206211024</t>
  </si>
  <si>
    <t>谭雨佳</t>
  </si>
  <si>
    <t>15079957146</t>
  </si>
  <si>
    <t>360313199711030021</t>
  </si>
  <si>
    <t>周怡然</t>
  </si>
  <si>
    <t>15179934665</t>
  </si>
  <si>
    <t>360313199607035527</t>
  </si>
  <si>
    <t>甘雅婷</t>
  </si>
  <si>
    <t>15797834334</t>
  </si>
  <si>
    <t>360521199808287043</t>
  </si>
  <si>
    <t>晏婷</t>
  </si>
  <si>
    <t>13879985202</t>
  </si>
  <si>
    <t>36031219980620004X</t>
  </si>
  <si>
    <t>黄怡</t>
  </si>
  <si>
    <t>18707992986</t>
  </si>
  <si>
    <t>360313199712160063</t>
  </si>
  <si>
    <t>刘莎</t>
  </si>
  <si>
    <t>15350286604</t>
  </si>
  <si>
    <t>360302199808123022</t>
  </si>
  <si>
    <t>黄可</t>
  </si>
  <si>
    <t>小学数学</t>
  </si>
  <si>
    <t>15297992720</t>
  </si>
  <si>
    <t>360313199608153023</t>
  </si>
  <si>
    <t>姚筱旭</t>
  </si>
  <si>
    <t>17379814532</t>
  </si>
  <si>
    <t>360313199808020022</t>
  </si>
  <si>
    <t>张华</t>
  </si>
  <si>
    <t>18860198620</t>
  </si>
  <si>
    <t>360313199409142022</t>
  </si>
  <si>
    <t>黎珊</t>
  </si>
  <si>
    <t>湘东中学高中物理</t>
  </si>
  <si>
    <t>15279789970</t>
  </si>
  <si>
    <t>360313199002071023</t>
  </si>
  <si>
    <t>李增</t>
  </si>
  <si>
    <t>18705150879</t>
  </si>
  <si>
    <t>360321199412140028</t>
  </si>
  <si>
    <t>陈星兵</t>
  </si>
  <si>
    <t>18879969952</t>
  </si>
  <si>
    <t>360313198903025513</t>
  </si>
  <si>
    <t>刘超</t>
  </si>
  <si>
    <t>麻山中学高中物理</t>
  </si>
  <si>
    <t>18979908658</t>
  </si>
  <si>
    <t>360302198503023536</t>
  </si>
  <si>
    <t>黎鹏庚</t>
  </si>
  <si>
    <t>18879809005</t>
  </si>
  <si>
    <t>360311199507104019</t>
  </si>
  <si>
    <t>陈济朝</t>
  </si>
  <si>
    <t>初中物理</t>
  </si>
  <si>
    <t>17707990504</t>
  </si>
  <si>
    <t>360313199210130016</t>
  </si>
  <si>
    <t>汤晗博</t>
  </si>
  <si>
    <t>13397614187</t>
  </si>
  <si>
    <t>360302199701270516</t>
  </si>
  <si>
    <t>曾宇</t>
  </si>
  <si>
    <t>18779907455</t>
  </si>
  <si>
    <t>360313199611105516</t>
  </si>
  <si>
    <t>欧阳涛</t>
  </si>
  <si>
    <t>18773278966</t>
  </si>
  <si>
    <t>360313199412265517</t>
  </si>
  <si>
    <t>段喻宇</t>
  </si>
  <si>
    <t>13879980595</t>
  </si>
  <si>
    <t>360313199803100023</t>
  </si>
  <si>
    <t>2020年湘东区教师招聘考生成绩表 三考场（初中数学）</t>
  </si>
  <si>
    <t>段玲</t>
  </si>
  <si>
    <t>初中数学</t>
  </si>
  <si>
    <t>18279950028</t>
  </si>
  <si>
    <t>360313199802143523</t>
  </si>
  <si>
    <t>李华</t>
  </si>
  <si>
    <t>15387995576</t>
  </si>
  <si>
    <t>360313199211231548</t>
  </si>
  <si>
    <t>易文</t>
  </si>
  <si>
    <t>13879908026</t>
  </si>
  <si>
    <t>360313199404012528</t>
  </si>
  <si>
    <t>何寄</t>
  </si>
  <si>
    <t>15979480968</t>
  </si>
  <si>
    <t>360311199005023569</t>
  </si>
  <si>
    <t>吴根幸</t>
  </si>
  <si>
    <t>15570060072</t>
  </si>
  <si>
    <t>360321199603227011</t>
  </si>
  <si>
    <t>高智勇</t>
  </si>
  <si>
    <t>17379929726</t>
  </si>
  <si>
    <t>360302199508251030</t>
  </si>
  <si>
    <t>李娇</t>
  </si>
  <si>
    <t>18079956234</t>
  </si>
  <si>
    <t>360313199601083042</t>
  </si>
  <si>
    <t>李星</t>
  </si>
  <si>
    <t>17746642159</t>
  </si>
  <si>
    <t>360321199801084525</t>
  </si>
  <si>
    <t>颜可</t>
  </si>
  <si>
    <t>15179927239</t>
  </si>
  <si>
    <t>360313199203152014</t>
  </si>
  <si>
    <t>罗柯</t>
  </si>
  <si>
    <t>13517097393</t>
  </si>
  <si>
    <t>36031319950929252X</t>
  </si>
  <si>
    <t>何文觉</t>
  </si>
  <si>
    <t>13237087971</t>
  </si>
  <si>
    <t>360313199508122051</t>
  </si>
  <si>
    <t>唐笑琳</t>
  </si>
  <si>
    <t>15279916189</t>
  </si>
  <si>
    <t>360313199705150086</t>
  </si>
  <si>
    <t>钟丽明</t>
  </si>
  <si>
    <t>13576455007</t>
  </si>
  <si>
    <t>360302199007234523</t>
  </si>
  <si>
    <t>刘乃齐</t>
  </si>
  <si>
    <t>17775949241</t>
  </si>
  <si>
    <t>430221199401087519</t>
  </si>
  <si>
    <t>何炳存</t>
  </si>
  <si>
    <t>14779994207</t>
  </si>
  <si>
    <t>360322199711273513</t>
  </si>
  <si>
    <t>张宇鑫</t>
  </si>
  <si>
    <t>17379813254</t>
  </si>
  <si>
    <t>360313199806232048</t>
  </si>
  <si>
    <t>罗莎</t>
  </si>
  <si>
    <t>15579926076</t>
  </si>
  <si>
    <t>360302199007074523</t>
  </si>
  <si>
    <t>阳丹</t>
  </si>
  <si>
    <t>18296113889</t>
  </si>
  <si>
    <t>360311199512052540</t>
  </si>
  <si>
    <t>贾小芳</t>
  </si>
  <si>
    <t>18079998323</t>
  </si>
  <si>
    <t>360313199401283541</t>
  </si>
  <si>
    <t>胡靖</t>
  </si>
  <si>
    <t>15377852342</t>
  </si>
  <si>
    <t>360302199709114518</t>
  </si>
  <si>
    <t>谢茜妮</t>
  </si>
  <si>
    <t>13307990990</t>
  </si>
  <si>
    <t>360312199301260020</t>
  </si>
  <si>
    <t>许文峰</t>
  </si>
  <si>
    <t>13635948425</t>
  </si>
  <si>
    <t>360311199605254010</t>
  </si>
  <si>
    <t>2020年湘东区教师招聘考生成绩表 四考场（高中英语）</t>
  </si>
  <si>
    <t>李益萍</t>
  </si>
  <si>
    <t>湘东中学高中英语</t>
  </si>
  <si>
    <t>15079988234</t>
  </si>
  <si>
    <t>360681198807204223</t>
  </si>
  <si>
    <t>卢永莉</t>
  </si>
  <si>
    <t>15279961773</t>
  </si>
  <si>
    <t>360313199601145266</t>
  </si>
  <si>
    <t>张柯</t>
  </si>
  <si>
    <t>18779161183</t>
  </si>
  <si>
    <t>360313199310210048</t>
  </si>
  <si>
    <t>柳兰梅</t>
  </si>
  <si>
    <t>15870691609</t>
  </si>
  <si>
    <t>36243019930908202X</t>
  </si>
  <si>
    <t>廖碧</t>
  </si>
  <si>
    <t>15727575404</t>
  </si>
  <si>
    <t>360311199605280024</t>
  </si>
  <si>
    <t>钟倩</t>
  </si>
  <si>
    <t>17746678498</t>
  </si>
  <si>
    <t>360302199503190021</t>
  </si>
  <si>
    <t>钟声</t>
  </si>
  <si>
    <t>18897995088</t>
  </si>
  <si>
    <t>360302199312085384</t>
  </si>
  <si>
    <t>易可</t>
  </si>
  <si>
    <t>15770763313</t>
  </si>
  <si>
    <t>360313199603093025</t>
  </si>
  <si>
    <t>肖艳梅</t>
  </si>
  <si>
    <t>18307094072</t>
  </si>
  <si>
    <t>360311199502284081</t>
  </si>
  <si>
    <t>邓鑫瑜</t>
  </si>
  <si>
    <t>18870579512</t>
  </si>
  <si>
    <t>360302199607122023</t>
  </si>
  <si>
    <t>刘雨婷</t>
  </si>
  <si>
    <t>18719278259</t>
  </si>
  <si>
    <t>360313199203230043</t>
  </si>
  <si>
    <t>欧阳甜</t>
  </si>
  <si>
    <t>17779912611</t>
  </si>
  <si>
    <t>360311199610110601</t>
  </si>
  <si>
    <t>易红林</t>
  </si>
  <si>
    <t>15179915356</t>
  </si>
  <si>
    <t>360311199810240523</t>
  </si>
  <si>
    <t>黎晓英</t>
  </si>
  <si>
    <t>15979422541</t>
  </si>
  <si>
    <t>360311199702021526</t>
  </si>
  <si>
    <t>黄金笔</t>
  </si>
  <si>
    <t>麻山中学高中英语</t>
  </si>
  <si>
    <t>15279196804</t>
  </si>
  <si>
    <t>360311199507050022</t>
  </si>
  <si>
    <t>易偌兰</t>
  </si>
  <si>
    <t>18370960911</t>
  </si>
  <si>
    <t>360311199212064021</t>
  </si>
  <si>
    <t>张双</t>
  </si>
  <si>
    <t>15798074733</t>
  </si>
  <si>
    <t>360302199212230521</t>
  </si>
  <si>
    <t>邓佳妮</t>
  </si>
  <si>
    <t>13879962262</t>
  </si>
  <si>
    <t>360313199808293020</t>
  </si>
  <si>
    <t>李丽华</t>
  </si>
  <si>
    <t>15079137478</t>
  </si>
  <si>
    <t>360313199508061527</t>
  </si>
  <si>
    <t>孙晗干云</t>
  </si>
  <si>
    <t>15083893205</t>
  </si>
  <si>
    <t>360311199601211021</t>
  </si>
  <si>
    <t>黎慧梓</t>
  </si>
  <si>
    <t>18779915883</t>
  </si>
  <si>
    <t>360302199801300524</t>
  </si>
  <si>
    <t>曾静</t>
  </si>
  <si>
    <t>15007991807</t>
  </si>
  <si>
    <t>360313199611100088</t>
  </si>
  <si>
    <t>张宇琪</t>
  </si>
  <si>
    <t>15079977248</t>
  </si>
  <si>
    <t>36031319981017352X</t>
  </si>
  <si>
    <t>2020年湘东区教师招聘考生成绩表 五考场（初中英语、高中信息技术、小学信息技术）</t>
  </si>
  <si>
    <t>李娜</t>
  </si>
  <si>
    <t>初中英语</t>
  </si>
  <si>
    <t>15770666527</t>
  </si>
  <si>
    <t>36031319950305204X</t>
  </si>
  <si>
    <t>龙姗</t>
  </si>
  <si>
    <t>17379971490</t>
  </si>
  <si>
    <t>360313199107132021</t>
  </si>
  <si>
    <t>谭佳惠</t>
  </si>
  <si>
    <t>13879876797</t>
  </si>
  <si>
    <t>360302199408095026</t>
  </si>
  <si>
    <t>向云珊</t>
  </si>
  <si>
    <t>15060809920</t>
  </si>
  <si>
    <t>360313199801150043</t>
  </si>
  <si>
    <t>段敏</t>
  </si>
  <si>
    <t>15079987065</t>
  </si>
  <si>
    <t>360313199410202520</t>
  </si>
  <si>
    <t>刘嘉瑶</t>
  </si>
  <si>
    <t>17379941210</t>
  </si>
  <si>
    <t>36030219941210452X</t>
  </si>
  <si>
    <t>王杏晗</t>
  </si>
  <si>
    <t>17770856807</t>
  </si>
  <si>
    <t>360301199605030022</t>
  </si>
  <si>
    <t>黄薇</t>
  </si>
  <si>
    <t>15717024093</t>
  </si>
  <si>
    <t>360311199306020521</t>
  </si>
  <si>
    <t>黄露</t>
  </si>
  <si>
    <t>18357184892</t>
  </si>
  <si>
    <t>360311199202270067</t>
  </si>
  <si>
    <t>李怡心</t>
  </si>
  <si>
    <t>18770990995</t>
  </si>
  <si>
    <t>360302199410120526</t>
  </si>
  <si>
    <t>涂可</t>
  </si>
  <si>
    <t>18279974352</t>
  </si>
  <si>
    <t>360311199407082027</t>
  </si>
  <si>
    <t>周尔蕾</t>
  </si>
  <si>
    <t>15979226174</t>
  </si>
  <si>
    <t>360311199802073542</t>
  </si>
  <si>
    <t>刘冰洋</t>
  </si>
  <si>
    <t>18270833505</t>
  </si>
  <si>
    <t>360313199404080029</t>
  </si>
  <si>
    <t>蔡琳</t>
  </si>
  <si>
    <t>18802018516</t>
  </si>
  <si>
    <t>360313199108103046</t>
  </si>
  <si>
    <t>周瑾</t>
  </si>
  <si>
    <t>湘东中学高中信息技术</t>
  </si>
  <si>
    <t>15279194378</t>
  </si>
  <si>
    <t>360302199602145023</t>
  </si>
  <si>
    <t>文思琴</t>
  </si>
  <si>
    <t>15932863667</t>
  </si>
  <si>
    <t>360313199103070046</t>
  </si>
  <si>
    <t>林佳敏</t>
  </si>
  <si>
    <t>18179927068</t>
  </si>
  <si>
    <t>360302199702112528</t>
  </si>
  <si>
    <t>张娟</t>
  </si>
  <si>
    <t>小学综合实践活动
（含信息技术）</t>
  </si>
  <si>
    <t>18279927298</t>
  </si>
  <si>
    <t>360302199902023562</t>
  </si>
  <si>
    <t>龙芳稻</t>
  </si>
  <si>
    <t>15779451376</t>
  </si>
  <si>
    <t>360311199808172023</t>
  </si>
  <si>
    <t>袁鑫</t>
  </si>
  <si>
    <t>15279972367</t>
  </si>
  <si>
    <t>360302199304275321</t>
  </si>
  <si>
    <t>曾凡艳</t>
  </si>
  <si>
    <t>18720932017</t>
  </si>
  <si>
    <t>360321199410075023</t>
  </si>
  <si>
    <t>肖英</t>
  </si>
  <si>
    <t>13133997832</t>
  </si>
  <si>
    <t>360313199006082029</t>
  </si>
  <si>
    <t>2020年湘东区教师招聘考生成绩表 六考场（高中历史、初中历史、高中政治、初中政治）</t>
  </si>
  <si>
    <t>罗英</t>
  </si>
  <si>
    <t>麻山中学高中历史</t>
  </si>
  <si>
    <t>15180541447</t>
  </si>
  <si>
    <t>362227199408030322</t>
  </si>
  <si>
    <t>刘小倩</t>
  </si>
  <si>
    <t>18370853500</t>
  </si>
  <si>
    <t>360313199609120047</t>
  </si>
  <si>
    <t>欧慧</t>
  </si>
  <si>
    <t>18218016854</t>
  </si>
  <si>
    <t>36031319900512010X</t>
  </si>
  <si>
    <t>叶樱姿</t>
  </si>
  <si>
    <t>15007994905</t>
  </si>
  <si>
    <t>360302199711020529</t>
  </si>
  <si>
    <t>陈晴</t>
  </si>
  <si>
    <t>13677004262</t>
  </si>
  <si>
    <t>362204199508173369</t>
  </si>
  <si>
    <t>黎妮芳</t>
  </si>
  <si>
    <t>19907096297</t>
  </si>
  <si>
    <t>360313199402021025</t>
  </si>
  <si>
    <t>刘驰芬</t>
  </si>
  <si>
    <t>15116436732</t>
  </si>
  <si>
    <t>430181199707300045</t>
  </si>
  <si>
    <t>宋燕妮</t>
  </si>
  <si>
    <t>初中历史</t>
  </si>
  <si>
    <t>18715499025</t>
  </si>
  <si>
    <t>360321199011010046</t>
  </si>
  <si>
    <t>陈韬健</t>
  </si>
  <si>
    <t>15107990835</t>
  </si>
  <si>
    <t>360302199608192517</t>
  </si>
  <si>
    <t>丁意丽</t>
  </si>
  <si>
    <t>13907995054</t>
  </si>
  <si>
    <t>360302198909293026</t>
  </si>
  <si>
    <t>李玉仁</t>
  </si>
  <si>
    <t>15779814701</t>
  </si>
  <si>
    <t>360311199703151525</t>
  </si>
  <si>
    <t>韩奇</t>
  </si>
  <si>
    <t>15798061049</t>
  </si>
  <si>
    <t>360313199504064026</t>
  </si>
  <si>
    <t>邹婧</t>
  </si>
  <si>
    <t>15079918229</t>
  </si>
  <si>
    <t>360313199708315026</t>
  </si>
  <si>
    <t>欧阳婷</t>
  </si>
  <si>
    <t>麻山中学高中思想政治</t>
  </si>
  <si>
    <t>18797369513</t>
  </si>
  <si>
    <t>360313199611173068</t>
  </si>
  <si>
    <t>朱荣</t>
  </si>
  <si>
    <t>15070292440</t>
  </si>
  <si>
    <t>360312199603024322</t>
  </si>
  <si>
    <t>刘江玲</t>
  </si>
  <si>
    <t>初中道德与法治</t>
  </si>
  <si>
    <t>15170335954</t>
  </si>
  <si>
    <t>360313199710271544</t>
  </si>
  <si>
    <t>钟美林</t>
  </si>
  <si>
    <t>18702501640</t>
  </si>
  <si>
    <t>36031319951009204X</t>
  </si>
  <si>
    <t>肖山玲</t>
  </si>
  <si>
    <t>18079982620</t>
  </si>
  <si>
    <t>360311199702280560</t>
  </si>
  <si>
    <t>曾乐</t>
  </si>
  <si>
    <t>13635904267</t>
  </si>
  <si>
    <t>360302199401244527</t>
  </si>
  <si>
    <t>钟怡心</t>
  </si>
  <si>
    <t>18679903697</t>
  </si>
  <si>
    <t>360302199105131026</t>
  </si>
  <si>
    <t>瞿丽洁</t>
  </si>
  <si>
    <t>15507997668</t>
  </si>
  <si>
    <t>36031319890801002X</t>
  </si>
  <si>
    <t>周玲</t>
  </si>
  <si>
    <t>13635956154</t>
  </si>
  <si>
    <t>360302199306182524</t>
  </si>
  <si>
    <t>刘永勇</t>
  </si>
  <si>
    <t>13307998191</t>
  </si>
  <si>
    <t>360312199409090019</t>
  </si>
  <si>
    <t>2020年湘东区教师招聘考生成绩表 七考场（高中生物、初中生物、高中化学、初中化学）</t>
  </si>
  <si>
    <t>张琳</t>
  </si>
  <si>
    <t>湘东中学高中生物</t>
  </si>
  <si>
    <t>15807091141</t>
  </si>
  <si>
    <t>360302198810192524</t>
  </si>
  <si>
    <t>郑万坚</t>
  </si>
  <si>
    <t>13317934366</t>
  </si>
  <si>
    <t>362322198905062412</t>
  </si>
  <si>
    <t>冯清艳</t>
  </si>
  <si>
    <t>17889840300</t>
  </si>
  <si>
    <t>360321199410255526</t>
  </si>
  <si>
    <t>邹燕</t>
  </si>
  <si>
    <t>18146612745</t>
  </si>
  <si>
    <t>360311199303171543</t>
  </si>
  <si>
    <t>何欣瑶</t>
  </si>
  <si>
    <t>17798454854</t>
  </si>
  <si>
    <t>360311199908053523</t>
  </si>
  <si>
    <t>胡成生</t>
  </si>
  <si>
    <t>18893262964</t>
  </si>
  <si>
    <t>360311199308290533</t>
  </si>
  <si>
    <t>廖琦</t>
  </si>
  <si>
    <t>麻山中学高中生物</t>
  </si>
  <si>
    <t>18879904127</t>
  </si>
  <si>
    <t>360302199004124521</t>
  </si>
  <si>
    <t>巫夏杉</t>
  </si>
  <si>
    <t>15170346914</t>
  </si>
  <si>
    <t>360313199809162022</t>
  </si>
  <si>
    <t>彭嫦</t>
  </si>
  <si>
    <t>初中生物</t>
  </si>
  <si>
    <t>17779974419</t>
  </si>
  <si>
    <t>36220119941229444X</t>
  </si>
  <si>
    <t>陈雨清</t>
  </si>
  <si>
    <t>18879972024</t>
  </si>
  <si>
    <t>360313199808024760</t>
  </si>
  <si>
    <t>不录</t>
  </si>
  <si>
    <t>刘茜</t>
  </si>
  <si>
    <t>15932861686</t>
  </si>
  <si>
    <t>360313199308073048</t>
  </si>
  <si>
    <t>廖祥飞</t>
  </si>
  <si>
    <t>湘东中学高中化学</t>
  </si>
  <si>
    <t>15879515237</t>
  </si>
  <si>
    <t>360311198512064037</t>
  </si>
  <si>
    <t>黄文军</t>
  </si>
  <si>
    <t>15807993125</t>
  </si>
  <si>
    <t>360311199211102049</t>
  </si>
  <si>
    <t>柳雪</t>
  </si>
  <si>
    <t>15979108208</t>
  </si>
  <si>
    <t>360313199512292520</t>
  </si>
  <si>
    <t>周欢</t>
  </si>
  <si>
    <t>15179943668</t>
  </si>
  <si>
    <t>360313199410150062</t>
  </si>
  <si>
    <t>柳苏玲</t>
  </si>
  <si>
    <t>15111095417</t>
  </si>
  <si>
    <t>360311199111060021</t>
  </si>
  <si>
    <t>熊三莲</t>
  </si>
  <si>
    <t>18079997883</t>
  </si>
  <si>
    <t>362226198511151543</t>
  </si>
  <si>
    <t>张雨婷</t>
  </si>
  <si>
    <t>18760326675</t>
  </si>
  <si>
    <t>360313199704042067</t>
  </si>
  <si>
    <t>王俊</t>
  </si>
  <si>
    <t>18270822521</t>
  </si>
  <si>
    <t>360302199310153013</t>
  </si>
  <si>
    <t>廖梅连</t>
  </si>
  <si>
    <t>18883708526</t>
  </si>
  <si>
    <t>36031119960201402X</t>
  </si>
  <si>
    <t>陆祥</t>
  </si>
  <si>
    <t>麻山中学高中化学</t>
  </si>
  <si>
    <t>15979242087</t>
  </si>
  <si>
    <t>360311199311292038</t>
  </si>
  <si>
    <t>尹灿平</t>
  </si>
  <si>
    <t>13767455729</t>
  </si>
  <si>
    <t>36032119900312801X</t>
  </si>
  <si>
    <t>彭林燕</t>
  </si>
  <si>
    <t>13197993229</t>
  </si>
  <si>
    <t>360321199707146523</t>
  </si>
  <si>
    <t>曾剑</t>
  </si>
  <si>
    <t>初中化学</t>
  </si>
  <si>
    <t>13771640358</t>
  </si>
  <si>
    <t>360313199201030013</t>
  </si>
  <si>
    <t>张鸿宇</t>
  </si>
  <si>
    <t>15932892629</t>
  </si>
  <si>
    <t>360302199805233517</t>
  </si>
  <si>
    <t>2020年湘东区教师招聘考生成绩表 八考场（初中音乐、小学音乐、初中美术、小学美术）</t>
  </si>
  <si>
    <t>音体美笔试占40，面试占60</t>
  </si>
  <si>
    <t>严芳惠</t>
  </si>
  <si>
    <t>初中音乐</t>
  </si>
  <si>
    <t>13635933716</t>
  </si>
  <si>
    <t>360321199206114021</t>
  </si>
  <si>
    <t>李娉婷</t>
  </si>
  <si>
    <t>18296927486</t>
  </si>
  <si>
    <t>360313199805101521</t>
  </si>
  <si>
    <t>李莹</t>
  </si>
  <si>
    <t>15179969464</t>
  </si>
  <si>
    <t>360313199109230020</t>
  </si>
  <si>
    <t>文慧</t>
  </si>
  <si>
    <t>小学音乐</t>
  </si>
  <si>
    <t>15179983265</t>
  </si>
  <si>
    <t>360313199811233061</t>
  </si>
  <si>
    <t>黄鑫</t>
  </si>
  <si>
    <t>18879908717</t>
  </si>
  <si>
    <t>360302199507241527</t>
  </si>
  <si>
    <t>汤锦锦</t>
  </si>
  <si>
    <t>18979939108</t>
  </si>
  <si>
    <t>360302199412030524</t>
  </si>
  <si>
    <t>易之佳妮</t>
  </si>
  <si>
    <t>13291395521</t>
  </si>
  <si>
    <t>360302199507042528</t>
  </si>
  <si>
    <t>赖婷</t>
  </si>
  <si>
    <t>15979217622</t>
  </si>
  <si>
    <t>360302199601013061</t>
  </si>
  <si>
    <t>文羚</t>
  </si>
  <si>
    <t>18507995280</t>
  </si>
  <si>
    <t>360313199610230083</t>
  </si>
  <si>
    <t>黄越</t>
  </si>
  <si>
    <t>初中美术</t>
  </si>
  <si>
    <t>15727707693</t>
  </si>
  <si>
    <t>360313199711270025</t>
  </si>
  <si>
    <t>高娟</t>
  </si>
  <si>
    <t>18879964927</t>
  </si>
  <si>
    <t>43062119900919942X</t>
  </si>
  <si>
    <t>龙鹏</t>
  </si>
  <si>
    <t>15807216733</t>
  </si>
  <si>
    <t>36031319960301477X</t>
  </si>
  <si>
    <t>吴比智</t>
  </si>
  <si>
    <t>18979904218</t>
  </si>
  <si>
    <t>360313199701060024</t>
  </si>
  <si>
    <t>李赛钰</t>
  </si>
  <si>
    <t>15279960145</t>
  </si>
  <si>
    <t>360302199807233027</t>
  </si>
  <si>
    <t>姚雪琪</t>
  </si>
  <si>
    <t>15179903196</t>
  </si>
  <si>
    <t>360301199803050024</t>
  </si>
  <si>
    <t>周红</t>
  </si>
  <si>
    <t>小学美术</t>
  </si>
  <si>
    <t>18665669504</t>
  </si>
  <si>
    <t>360313199508104080</t>
  </si>
  <si>
    <t>何英</t>
  </si>
  <si>
    <t>13367998824</t>
  </si>
  <si>
    <t>360301199806141028</t>
  </si>
  <si>
    <t>刘雨琼</t>
  </si>
  <si>
    <t>13437991017</t>
  </si>
  <si>
    <t>360302199707051023</t>
  </si>
  <si>
    <t>刘丽敏</t>
  </si>
  <si>
    <t>13077904858</t>
  </si>
  <si>
    <t>362426199512251824</t>
  </si>
  <si>
    <t>李美龄</t>
  </si>
  <si>
    <t>15932881386</t>
  </si>
  <si>
    <t>360302199503055321</t>
  </si>
  <si>
    <t>阳小玉</t>
  </si>
  <si>
    <t>18820294640</t>
  </si>
  <si>
    <t>360312199103170024</t>
  </si>
  <si>
    <r>
      <t>2020年湘东区教师招聘考生成绩表 九考场</t>
    </r>
    <r>
      <rPr>
        <b/>
        <sz val="10"/>
        <rFont val="宋体"/>
        <family val="0"/>
      </rPr>
      <t>（高中体育、初中体育、小学体育、高中地理、初中地理 高中心理健康）</t>
    </r>
  </si>
  <si>
    <t>江家林</t>
  </si>
  <si>
    <t>湘东中学高中体育与健康</t>
  </si>
  <si>
    <t>15979241400</t>
  </si>
  <si>
    <t>360311199611050030</t>
  </si>
  <si>
    <t>袁昭</t>
  </si>
  <si>
    <t>18721859640</t>
  </si>
  <si>
    <t>360313199301041510</t>
  </si>
  <si>
    <t>刘幸紫</t>
  </si>
  <si>
    <t>13367999963</t>
  </si>
  <si>
    <t>360312199306042022</t>
  </si>
  <si>
    <t>文勤</t>
  </si>
  <si>
    <t>初中体育与健康</t>
  </si>
  <si>
    <t>18079928933</t>
  </si>
  <si>
    <t>360313199203081041</t>
  </si>
  <si>
    <t>李蕙桠</t>
  </si>
  <si>
    <t>18979939361</t>
  </si>
  <si>
    <t>360302199101172023</t>
  </si>
  <si>
    <t>叶轲</t>
  </si>
  <si>
    <t>15679930219</t>
  </si>
  <si>
    <t>360302199302192012</t>
  </si>
  <si>
    <t>欧阳威</t>
  </si>
  <si>
    <t>15870079026</t>
  </si>
  <si>
    <t>360311199309051518</t>
  </si>
  <si>
    <t>李玲</t>
  </si>
  <si>
    <t>17779950903</t>
  </si>
  <si>
    <t>36031319931017004X</t>
  </si>
  <si>
    <t>汤众</t>
  </si>
  <si>
    <t>小学体育与健康</t>
  </si>
  <si>
    <t>15279997260</t>
  </si>
  <si>
    <t>360313199509194014</t>
  </si>
  <si>
    <t>刘婷</t>
  </si>
  <si>
    <t>15279902650</t>
  </si>
  <si>
    <t>360313199410210029</t>
  </si>
  <si>
    <t>汪路</t>
  </si>
  <si>
    <t>15798065191</t>
  </si>
  <si>
    <t>360302199308031519</t>
  </si>
  <si>
    <t>徐鑫</t>
  </si>
  <si>
    <t>15079968129</t>
  </si>
  <si>
    <t>360313199404063042</t>
  </si>
  <si>
    <t>贺钰琴</t>
  </si>
  <si>
    <t>麻山中学高中地理</t>
  </si>
  <si>
    <t>15797707182</t>
  </si>
  <si>
    <t>360321199509277063</t>
  </si>
  <si>
    <t>黄紫微</t>
  </si>
  <si>
    <t>15697993252</t>
  </si>
  <si>
    <t>360313199409051542</t>
  </si>
  <si>
    <t>肖莹</t>
  </si>
  <si>
    <t>初中地理</t>
  </si>
  <si>
    <t>15879957536</t>
  </si>
  <si>
    <t>360302199605132527</t>
  </si>
  <si>
    <t>李晨阳</t>
  </si>
  <si>
    <t>13767876504</t>
  </si>
  <si>
    <t>360311199211303019</t>
  </si>
  <si>
    <t>李杰航</t>
  </si>
  <si>
    <t>15779699139</t>
  </si>
  <si>
    <t>360311199507274018</t>
  </si>
  <si>
    <t>谢莹</t>
  </si>
  <si>
    <t>15717924845</t>
  </si>
  <si>
    <t>360321199611064523</t>
  </si>
  <si>
    <t>肖恬</t>
  </si>
  <si>
    <t>15207991558</t>
  </si>
  <si>
    <t>360311199701274046</t>
  </si>
  <si>
    <t>易娜</t>
  </si>
  <si>
    <t>18107994975</t>
  </si>
  <si>
    <t>360311199408192025</t>
  </si>
  <si>
    <t>张娇</t>
  </si>
  <si>
    <t>17879520851</t>
  </si>
  <si>
    <t>360313199608161023</t>
  </si>
  <si>
    <t>黄琴</t>
  </si>
  <si>
    <t>麻山中学高中心理健康</t>
  </si>
  <si>
    <t>18797893184</t>
  </si>
  <si>
    <t>360313199302041520</t>
  </si>
  <si>
    <t>叶琦</t>
  </si>
  <si>
    <t>18270880571</t>
  </si>
  <si>
    <t>360311199410133542</t>
  </si>
  <si>
    <t>2020年湘东区教师招聘预录人员名单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</si>
</sst>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</numFmts>
  <fonts count="31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14" fillId="7" borderId="0" applyNumberFormat="0" applyBorder="0" applyAlignment="0" applyProtection="0"/>
    <xf numFmtId="0" fontId="18" fillId="0" borderId="4" applyNumberFormat="0" applyFill="0" applyAlignment="0" applyProtection="0"/>
    <xf numFmtId="0" fontId="14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9" fillId="9" borderId="0" applyNumberFormat="0" applyBorder="0" applyAlignment="0" applyProtection="0"/>
    <xf numFmtId="0" fontId="17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/>
    </xf>
    <xf numFmtId="178" fontId="0" fillId="0" borderId="0" xfId="0" applyNumberFormat="1" applyFont="1" applyBorder="1" applyAlignment="1">
      <alignment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0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6" fontId="0" fillId="19" borderId="0" xfId="0" applyNumberFormat="1" applyFont="1" applyFill="1" applyAlignment="1">
      <alignment horizontal="center" vertical="center" wrapText="1"/>
    </xf>
    <xf numFmtId="178" fontId="0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20" borderId="10" xfId="0" applyNumberFormat="1" applyFont="1" applyFill="1" applyBorder="1" applyAlignment="1">
      <alignment horizontal="center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176" fontId="0" fillId="20" borderId="10" xfId="0" applyNumberFormat="1" applyFont="1" applyFill="1" applyBorder="1" applyAlignment="1">
      <alignment horizontal="center" vertical="center" wrapText="1"/>
    </xf>
    <xf numFmtId="177" fontId="0" fillId="20" borderId="10" xfId="0" applyNumberFormat="1" applyFont="1" applyFill="1" applyBorder="1" applyAlignment="1">
      <alignment horizontal="center" vertical="center" wrapText="1"/>
    </xf>
    <xf numFmtId="178" fontId="0" fillId="2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20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8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0" fillId="19" borderId="10" xfId="0" applyNumberFormat="1" applyFont="1" applyFill="1" applyBorder="1" applyAlignment="1">
      <alignment horizontal="center" vertical="center" wrapText="1"/>
    </xf>
    <xf numFmtId="176" fontId="0" fillId="20" borderId="0" xfId="0" applyNumberFormat="1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20" borderId="0" xfId="0" applyFont="1" applyFill="1" applyBorder="1" applyAlignment="1">
      <alignment horizontal="center" vertical="center" wrapText="1"/>
    </xf>
    <xf numFmtId="176" fontId="6" fillId="19" borderId="0" xfId="0" applyNumberFormat="1" applyFont="1" applyFill="1" applyBorder="1" applyAlignment="1">
      <alignment horizontal="center" vertical="center" wrapText="1"/>
    </xf>
    <xf numFmtId="176" fontId="0" fillId="19" borderId="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3" fillId="2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8" fontId="0" fillId="21" borderId="10" xfId="0" applyNumberFormat="1" applyFont="1" applyFill="1" applyBorder="1" applyAlignment="1">
      <alignment horizontal="center" vertical="center" wrapText="1"/>
    </xf>
    <xf numFmtId="0" fontId="3" fillId="20" borderId="15" xfId="0" applyNumberFormat="1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 wrapText="1"/>
    </xf>
    <xf numFmtId="176" fontId="3" fillId="2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6" fontId="3" fillId="19" borderId="1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0" fillId="21" borderId="10" xfId="0" applyNumberFormat="1" applyFont="1" applyFill="1" applyBorder="1" applyAlignment="1">
      <alignment horizontal="center" vertical="center" wrapText="1"/>
    </xf>
    <xf numFmtId="176" fontId="3" fillId="21" borderId="1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49" fontId="3" fillId="21" borderId="15" xfId="0" applyNumberFormat="1" applyFont="1" applyFill="1" applyBorder="1" applyAlignment="1">
      <alignment horizontal="center" vertical="center" wrapText="1"/>
    </xf>
    <xf numFmtId="176" fontId="6" fillId="20" borderId="0" xfId="0" applyNumberFormat="1" applyFont="1" applyFill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176" fontId="6" fillId="21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3" fillId="21" borderId="10" xfId="0" applyNumberFormat="1" applyFont="1" applyFill="1" applyBorder="1" applyAlignment="1">
      <alignment horizontal="center" vertical="center"/>
    </xf>
    <xf numFmtId="49" fontId="3" fillId="21" borderId="15" xfId="0" applyNumberFormat="1" applyFont="1" applyFill="1" applyBorder="1" applyAlignment="1">
      <alignment horizontal="center" vertical="center"/>
    </xf>
    <xf numFmtId="49" fontId="3" fillId="21" borderId="1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S11" sqref="S11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3.875" style="28" customWidth="1"/>
    <col min="14" max="14" width="0.12890625" style="22" hidden="1" customWidth="1"/>
    <col min="15" max="15" width="0.12890625" style="1" hidden="1" customWidth="1"/>
    <col min="16" max="16384" width="9.00390625" style="1" customWidth="1"/>
  </cols>
  <sheetData>
    <row r="1" spans="1:13" ht="30" customHeight="1">
      <c r="A1" s="33" t="s">
        <v>0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3"/>
      <c r="B3" s="4"/>
      <c r="C3" s="4"/>
      <c r="D3" s="5"/>
      <c r="E3" s="4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16" s="25" customFormat="1" ht="15.75" customHeight="1">
      <c r="A4" s="36" t="s">
        <v>14</v>
      </c>
      <c r="B4" s="36" t="s">
        <v>15</v>
      </c>
      <c r="C4" s="36" t="s">
        <v>16</v>
      </c>
      <c r="D4" s="36" t="s">
        <v>17</v>
      </c>
      <c r="E4" s="38">
        <v>8</v>
      </c>
      <c r="F4" s="73">
        <v>153.5</v>
      </c>
      <c r="G4" s="39">
        <v>38.38</v>
      </c>
      <c r="H4" s="40">
        <v>86.67</v>
      </c>
      <c r="I4" s="39">
        <f>H4/2</f>
        <v>43.335</v>
      </c>
      <c r="J4" s="39">
        <f>G4+I4</f>
        <v>81.715</v>
      </c>
      <c r="K4" s="38">
        <f>RANK(J4,$J$4:$J$14)</f>
        <v>1</v>
      </c>
      <c r="L4" s="57" t="s">
        <v>18</v>
      </c>
      <c r="M4" s="58"/>
      <c r="N4" s="96">
        <f>F4/2*0.5</f>
        <v>38.375</v>
      </c>
      <c r="O4" s="60" t="b">
        <f>IF(N4=G4,0)</f>
        <v>0</v>
      </c>
      <c r="P4" s="60"/>
    </row>
    <row r="5" spans="1:16" s="25" customFormat="1" ht="15.75" customHeight="1">
      <c r="A5" s="36" t="s">
        <v>19</v>
      </c>
      <c r="B5" s="36" t="s">
        <v>15</v>
      </c>
      <c r="C5" s="36" t="s">
        <v>20</v>
      </c>
      <c r="D5" s="36" t="s">
        <v>21</v>
      </c>
      <c r="E5" s="38">
        <v>13</v>
      </c>
      <c r="F5" s="73">
        <v>147</v>
      </c>
      <c r="G5" s="39">
        <v>36.75</v>
      </c>
      <c r="H5" s="40">
        <v>84.33</v>
      </c>
      <c r="I5" s="39">
        <f aca="true" t="shared" si="0" ref="I5:I27">H5/2</f>
        <v>42.165</v>
      </c>
      <c r="J5" s="39">
        <f aca="true" t="shared" si="1" ref="J5:J27">G5+I5</f>
        <v>78.91499999999999</v>
      </c>
      <c r="K5" s="38">
        <f aca="true" t="shared" si="2" ref="K5:K14">RANK(J5,$J$4:$J$14)</f>
        <v>2</v>
      </c>
      <c r="L5" s="57" t="s">
        <v>18</v>
      </c>
      <c r="M5" s="58"/>
      <c r="N5" s="96">
        <f aca="true" t="shared" si="3" ref="N5:N27">F5/2*0.5</f>
        <v>36.75</v>
      </c>
      <c r="O5" s="60">
        <f aca="true" t="shared" si="4" ref="O5:O27">IF(N5=G5,0)</f>
        <v>0</v>
      </c>
      <c r="P5" s="60"/>
    </row>
    <row r="6" spans="1:16" s="25" customFormat="1" ht="15.75" customHeight="1">
      <c r="A6" s="36" t="s">
        <v>22</v>
      </c>
      <c r="B6" s="36" t="s">
        <v>15</v>
      </c>
      <c r="C6" s="36" t="s">
        <v>23</v>
      </c>
      <c r="D6" s="36" t="s">
        <v>24</v>
      </c>
      <c r="E6" s="38">
        <v>15</v>
      </c>
      <c r="F6" s="73">
        <v>137.5</v>
      </c>
      <c r="G6" s="39">
        <v>34.38</v>
      </c>
      <c r="H6" s="40">
        <v>85.67</v>
      </c>
      <c r="I6" s="39">
        <f t="shared" si="0"/>
        <v>42.835</v>
      </c>
      <c r="J6" s="39">
        <f t="shared" si="1"/>
        <v>77.215</v>
      </c>
      <c r="K6" s="38">
        <f t="shared" si="2"/>
        <v>3</v>
      </c>
      <c r="L6" s="57" t="s">
        <v>18</v>
      </c>
      <c r="M6" s="58"/>
      <c r="N6" s="96">
        <f t="shared" si="3"/>
        <v>34.375</v>
      </c>
      <c r="O6" s="60" t="b">
        <f t="shared" si="4"/>
        <v>0</v>
      </c>
      <c r="P6" s="60"/>
    </row>
    <row r="7" spans="1:16" s="25" customFormat="1" ht="15.75" customHeight="1">
      <c r="A7" s="36" t="s">
        <v>25</v>
      </c>
      <c r="B7" s="36" t="s">
        <v>15</v>
      </c>
      <c r="C7" s="36" t="s">
        <v>26</v>
      </c>
      <c r="D7" s="36" t="s">
        <v>27</v>
      </c>
      <c r="E7" s="38">
        <v>17</v>
      </c>
      <c r="F7" s="73">
        <v>133</v>
      </c>
      <c r="G7" s="39">
        <v>33.25</v>
      </c>
      <c r="H7" s="40">
        <v>87</v>
      </c>
      <c r="I7" s="39">
        <f t="shared" si="0"/>
        <v>43.5</v>
      </c>
      <c r="J7" s="39">
        <f t="shared" si="1"/>
        <v>76.75</v>
      </c>
      <c r="K7" s="38">
        <f t="shared" si="2"/>
        <v>4</v>
      </c>
      <c r="L7" s="57" t="s">
        <v>18</v>
      </c>
      <c r="M7" s="58"/>
      <c r="N7" s="96">
        <f t="shared" si="3"/>
        <v>33.25</v>
      </c>
      <c r="O7" s="60">
        <f t="shared" si="4"/>
        <v>0</v>
      </c>
      <c r="P7" s="60"/>
    </row>
    <row r="8" spans="1:16" s="25" customFormat="1" ht="15.75" customHeight="1">
      <c r="A8" s="36" t="s">
        <v>28</v>
      </c>
      <c r="B8" s="36" t="s">
        <v>15</v>
      </c>
      <c r="C8" s="36" t="s">
        <v>29</v>
      </c>
      <c r="D8" s="36" t="s">
        <v>30</v>
      </c>
      <c r="E8" s="38">
        <v>14</v>
      </c>
      <c r="F8" s="73">
        <v>120</v>
      </c>
      <c r="G8" s="39">
        <v>30</v>
      </c>
      <c r="H8" s="40">
        <v>80.67</v>
      </c>
      <c r="I8" s="39">
        <f t="shared" si="0"/>
        <v>40.335</v>
      </c>
      <c r="J8" s="39">
        <f t="shared" si="1"/>
        <v>70.33500000000001</v>
      </c>
      <c r="K8" s="38">
        <f t="shared" si="2"/>
        <v>7</v>
      </c>
      <c r="L8" s="57"/>
      <c r="M8" s="58"/>
      <c r="N8" s="96">
        <f t="shared" si="3"/>
        <v>30</v>
      </c>
      <c r="O8" s="60">
        <f t="shared" si="4"/>
        <v>0</v>
      </c>
      <c r="P8" s="60"/>
    </row>
    <row r="9" spans="1:16" s="25" customFormat="1" ht="15.75" customHeight="1">
      <c r="A9" s="36" t="s">
        <v>31</v>
      </c>
      <c r="B9" s="36" t="s">
        <v>15</v>
      </c>
      <c r="C9" s="36" t="s">
        <v>32</v>
      </c>
      <c r="D9" s="36" t="s">
        <v>33</v>
      </c>
      <c r="E9" s="38">
        <v>16</v>
      </c>
      <c r="F9" s="73">
        <v>119.5</v>
      </c>
      <c r="G9" s="39">
        <v>29.88</v>
      </c>
      <c r="H9" s="40">
        <v>86.67</v>
      </c>
      <c r="I9" s="39">
        <f t="shared" si="0"/>
        <v>43.335</v>
      </c>
      <c r="J9" s="39">
        <f t="shared" si="1"/>
        <v>73.215</v>
      </c>
      <c r="K9" s="38">
        <f t="shared" si="2"/>
        <v>6</v>
      </c>
      <c r="L9" s="57"/>
      <c r="M9" s="58"/>
      <c r="N9" s="96">
        <f t="shared" si="3"/>
        <v>29.875</v>
      </c>
      <c r="O9" s="60" t="b">
        <f t="shared" si="4"/>
        <v>0</v>
      </c>
      <c r="P9" s="60"/>
    </row>
    <row r="10" spans="1:16" s="25" customFormat="1" ht="15.75" customHeight="1">
      <c r="A10" s="36" t="s">
        <v>34</v>
      </c>
      <c r="B10" s="36" t="s">
        <v>15</v>
      </c>
      <c r="C10" s="36" t="s">
        <v>35</v>
      </c>
      <c r="D10" s="36" t="s">
        <v>36</v>
      </c>
      <c r="E10" s="38">
        <v>6</v>
      </c>
      <c r="F10" s="73">
        <v>117.5</v>
      </c>
      <c r="G10" s="39">
        <v>29.38</v>
      </c>
      <c r="H10" s="40">
        <v>88.67</v>
      </c>
      <c r="I10" s="39">
        <f t="shared" si="0"/>
        <v>44.335</v>
      </c>
      <c r="J10" s="39">
        <f t="shared" si="1"/>
        <v>73.715</v>
      </c>
      <c r="K10" s="38">
        <f t="shared" si="2"/>
        <v>5</v>
      </c>
      <c r="L10" s="57"/>
      <c r="M10" s="58"/>
      <c r="N10" s="96">
        <f t="shared" si="3"/>
        <v>29.375</v>
      </c>
      <c r="O10" s="60" t="b">
        <f t="shared" si="4"/>
        <v>0</v>
      </c>
      <c r="P10" s="60"/>
    </row>
    <row r="11" spans="1:16" s="25" customFormat="1" ht="15.75" customHeight="1">
      <c r="A11" s="36" t="s">
        <v>37</v>
      </c>
      <c r="B11" s="36" t="s">
        <v>15</v>
      </c>
      <c r="C11" s="36" t="s">
        <v>38</v>
      </c>
      <c r="D11" s="36" t="s">
        <v>39</v>
      </c>
      <c r="E11" s="38">
        <v>12</v>
      </c>
      <c r="F11" s="73">
        <v>115.5</v>
      </c>
      <c r="G11" s="39">
        <v>28.88</v>
      </c>
      <c r="H11" s="40">
        <v>77.33</v>
      </c>
      <c r="I11" s="39">
        <f t="shared" si="0"/>
        <v>38.665</v>
      </c>
      <c r="J11" s="39">
        <f t="shared" si="1"/>
        <v>67.545</v>
      </c>
      <c r="K11" s="38">
        <f t="shared" si="2"/>
        <v>9</v>
      </c>
      <c r="L11" s="57"/>
      <c r="M11" s="58"/>
      <c r="N11" s="96">
        <f t="shared" si="3"/>
        <v>28.875</v>
      </c>
      <c r="O11" s="60" t="b">
        <f t="shared" si="4"/>
        <v>0</v>
      </c>
      <c r="P11" s="60"/>
    </row>
    <row r="12" spans="1:16" s="25" customFormat="1" ht="15.75" customHeight="1">
      <c r="A12" s="36" t="s">
        <v>40</v>
      </c>
      <c r="B12" s="36" t="s">
        <v>15</v>
      </c>
      <c r="C12" s="36" t="s">
        <v>41</v>
      </c>
      <c r="D12" s="36" t="s">
        <v>42</v>
      </c>
      <c r="E12" s="38">
        <v>11</v>
      </c>
      <c r="F12" s="73">
        <v>112</v>
      </c>
      <c r="G12" s="39">
        <v>28</v>
      </c>
      <c r="H12" s="40">
        <v>81.33</v>
      </c>
      <c r="I12" s="39">
        <f t="shared" si="0"/>
        <v>40.665</v>
      </c>
      <c r="J12" s="39">
        <f t="shared" si="1"/>
        <v>68.66499999999999</v>
      </c>
      <c r="K12" s="38">
        <f t="shared" si="2"/>
        <v>8</v>
      </c>
      <c r="L12" s="57"/>
      <c r="M12" s="58"/>
      <c r="N12" s="96">
        <f t="shared" si="3"/>
        <v>28</v>
      </c>
      <c r="O12" s="60">
        <f t="shared" si="4"/>
        <v>0</v>
      </c>
      <c r="P12" s="60"/>
    </row>
    <row r="13" spans="1:16" s="25" customFormat="1" ht="15.75" customHeight="1">
      <c r="A13" s="36" t="s">
        <v>43</v>
      </c>
      <c r="B13" s="36" t="s">
        <v>15</v>
      </c>
      <c r="C13" s="36" t="s">
        <v>44</v>
      </c>
      <c r="D13" s="36" t="s">
        <v>45</v>
      </c>
      <c r="E13" s="38">
        <v>10</v>
      </c>
      <c r="F13" s="73">
        <v>112</v>
      </c>
      <c r="G13" s="39">
        <v>28</v>
      </c>
      <c r="H13" s="40">
        <v>76.33</v>
      </c>
      <c r="I13" s="39">
        <f t="shared" si="0"/>
        <v>38.165</v>
      </c>
      <c r="J13" s="39">
        <f t="shared" si="1"/>
        <v>66.16499999999999</v>
      </c>
      <c r="K13" s="38">
        <f t="shared" si="2"/>
        <v>10</v>
      </c>
      <c r="L13" s="57"/>
      <c r="M13" s="58"/>
      <c r="N13" s="96">
        <f t="shared" si="3"/>
        <v>28</v>
      </c>
      <c r="O13" s="60">
        <f t="shared" si="4"/>
        <v>0</v>
      </c>
      <c r="P13" s="60"/>
    </row>
    <row r="14" spans="1:16" s="25" customFormat="1" ht="15.75" customHeight="1">
      <c r="A14" s="36" t="s">
        <v>46</v>
      </c>
      <c r="B14" s="36" t="s">
        <v>15</v>
      </c>
      <c r="C14" s="36" t="s">
        <v>47</v>
      </c>
      <c r="D14" s="36" t="s">
        <v>48</v>
      </c>
      <c r="E14" s="38">
        <v>5</v>
      </c>
      <c r="F14" s="73">
        <v>103.5</v>
      </c>
      <c r="G14" s="39">
        <v>25.88</v>
      </c>
      <c r="H14" s="40">
        <v>72</v>
      </c>
      <c r="I14" s="39">
        <f t="shared" si="0"/>
        <v>36</v>
      </c>
      <c r="J14" s="39">
        <f t="shared" si="1"/>
        <v>61.879999999999995</v>
      </c>
      <c r="K14" s="38">
        <f t="shared" si="2"/>
        <v>11</v>
      </c>
      <c r="L14" s="57"/>
      <c r="M14" s="58"/>
      <c r="N14" s="96">
        <f t="shared" si="3"/>
        <v>25.875</v>
      </c>
      <c r="O14" s="60" t="b">
        <f t="shared" si="4"/>
        <v>0</v>
      </c>
      <c r="P14" s="60"/>
    </row>
    <row r="15" spans="1:16" s="25" customFormat="1" ht="15.75" customHeight="1">
      <c r="A15" s="5" t="s">
        <v>49</v>
      </c>
      <c r="B15" s="5" t="s">
        <v>50</v>
      </c>
      <c r="C15" s="5" t="s">
        <v>51</v>
      </c>
      <c r="D15" s="5" t="s">
        <v>52</v>
      </c>
      <c r="E15" s="10">
        <v>9</v>
      </c>
      <c r="F15" s="74">
        <v>84.5</v>
      </c>
      <c r="G15" s="12">
        <v>21.13</v>
      </c>
      <c r="H15" s="13">
        <v>77.33</v>
      </c>
      <c r="I15" s="12">
        <f t="shared" si="0"/>
        <v>38.665</v>
      </c>
      <c r="J15" s="12">
        <f t="shared" si="1"/>
        <v>59.795</v>
      </c>
      <c r="K15" s="10">
        <v>1</v>
      </c>
      <c r="L15" s="57" t="s">
        <v>18</v>
      </c>
      <c r="M15" s="61"/>
      <c r="N15" s="96">
        <f t="shared" si="3"/>
        <v>21.125</v>
      </c>
      <c r="O15" s="60" t="b">
        <f t="shared" si="4"/>
        <v>0</v>
      </c>
      <c r="P15" s="60"/>
    </row>
    <row r="16" spans="1:16" s="25" customFormat="1" ht="15.75" customHeight="1">
      <c r="A16" s="78" t="s">
        <v>53</v>
      </c>
      <c r="B16" s="78" t="s">
        <v>15</v>
      </c>
      <c r="C16" s="92" t="s">
        <v>54</v>
      </c>
      <c r="D16" s="78" t="s">
        <v>55</v>
      </c>
      <c r="E16" s="10">
        <v>4</v>
      </c>
      <c r="F16" s="93">
        <v>121.5</v>
      </c>
      <c r="G16" s="12">
        <v>30.38</v>
      </c>
      <c r="H16" s="13">
        <v>82.67</v>
      </c>
      <c r="I16" s="12">
        <f t="shared" si="0"/>
        <v>41.335</v>
      </c>
      <c r="J16" s="12">
        <f t="shared" si="1"/>
        <v>71.715</v>
      </c>
      <c r="K16" s="83">
        <f>RANK(J16,$J$16:$J$18)</f>
        <v>1</v>
      </c>
      <c r="L16" s="57" t="s">
        <v>18</v>
      </c>
      <c r="M16" s="90" t="s">
        <v>56</v>
      </c>
      <c r="N16" s="96">
        <f t="shared" si="3"/>
        <v>30.375</v>
      </c>
      <c r="O16" s="60" t="b">
        <f t="shared" si="4"/>
        <v>0</v>
      </c>
      <c r="P16" s="60"/>
    </row>
    <row r="17" spans="1:16" s="25" customFormat="1" ht="15.75" customHeight="1">
      <c r="A17" s="78" t="s">
        <v>57</v>
      </c>
      <c r="B17" s="78" t="s">
        <v>15</v>
      </c>
      <c r="C17" s="92" t="s">
        <v>58</v>
      </c>
      <c r="D17" s="78" t="s">
        <v>59</v>
      </c>
      <c r="E17" s="10">
        <v>3</v>
      </c>
      <c r="F17" s="93">
        <v>112</v>
      </c>
      <c r="G17" s="12">
        <v>28</v>
      </c>
      <c r="H17" s="13">
        <v>80</v>
      </c>
      <c r="I17" s="12">
        <f t="shared" si="0"/>
        <v>40</v>
      </c>
      <c r="J17" s="12">
        <f t="shared" si="1"/>
        <v>68</v>
      </c>
      <c r="K17" s="83">
        <f>RANK(J17,$J$16:$J$18)</f>
        <v>2</v>
      </c>
      <c r="L17" s="89"/>
      <c r="M17" s="90" t="s">
        <v>56</v>
      </c>
      <c r="N17" s="96">
        <f t="shared" si="3"/>
        <v>28</v>
      </c>
      <c r="O17" s="60">
        <f t="shared" si="4"/>
        <v>0</v>
      </c>
      <c r="P17" s="60"/>
    </row>
    <row r="18" spans="1:16" s="25" customFormat="1" ht="15.75" customHeight="1">
      <c r="A18" s="78" t="s">
        <v>60</v>
      </c>
      <c r="B18" s="78" t="s">
        <v>15</v>
      </c>
      <c r="C18" s="78" t="s">
        <v>61</v>
      </c>
      <c r="D18" s="78" t="s">
        <v>62</v>
      </c>
      <c r="E18" s="10"/>
      <c r="F18" s="87">
        <v>108</v>
      </c>
      <c r="G18" s="12">
        <v>27</v>
      </c>
      <c r="H18" s="13"/>
      <c r="I18" s="12">
        <f t="shared" si="0"/>
        <v>0</v>
      </c>
      <c r="J18" s="12">
        <f t="shared" si="1"/>
        <v>27</v>
      </c>
      <c r="K18" s="83">
        <f>RANK(J18,$J$16:$J$18)</f>
        <v>3</v>
      </c>
      <c r="L18" s="97"/>
      <c r="M18" s="98" t="s">
        <v>56</v>
      </c>
      <c r="N18" s="96">
        <f t="shared" si="3"/>
        <v>27</v>
      </c>
      <c r="O18" s="60">
        <f t="shared" si="4"/>
        <v>0</v>
      </c>
      <c r="P18" s="60"/>
    </row>
    <row r="19" spans="1:16" s="25" customFormat="1" ht="15.75" customHeight="1">
      <c r="A19" s="78" t="s">
        <v>63</v>
      </c>
      <c r="B19" s="78" t="s">
        <v>50</v>
      </c>
      <c r="C19" s="78" t="s">
        <v>64</v>
      </c>
      <c r="D19" s="78" t="s">
        <v>65</v>
      </c>
      <c r="E19" s="10"/>
      <c r="F19" s="94">
        <v>129.5</v>
      </c>
      <c r="G19" s="12">
        <v>32.38</v>
      </c>
      <c r="H19" s="13"/>
      <c r="I19" s="12">
        <f t="shared" si="0"/>
        <v>0</v>
      </c>
      <c r="J19" s="12">
        <f t="shared" si="1"/>
        <v>32.38</v>
      </c>
      <c r="K19" s="83"/>
      <c r="L19" s="89"/>
      <c r="M19" s="90" t="s">
        <v>56</v>
      </c>
      <c r="N19" s="96">
        <f t="shared" si="3"/>
        <v>32.375</v>
      </c>
      <c r="O19" s="60" t="b">
        <f t="shared" si="4"/>
        <v>0</v>
      </c>
      <c r="P19" s="60"/>
    </row>
    <row r="20" spans="1:16" s="25" customFormat="1" ht="15.75" customHeight="1">
      <c r="A20" s="78" t="s">
        <v>66</v>
      </c>
      <c r="B20" s="78" t="s">
        <v>50</v>
      </c>
      <c r="C20" s="78" t="s">
        <v>67</v>
      </c>
      <c r="D20" s="78" t="s">
        <v>68</v>
      </c>
      <c r="E20" s="10">
        <v>2</v>
      </c>
      <c r="F20" s="78">
        <v>107</v>
      </c>
      <c r="G20" s="12">
        <v>26.75</v>
      </c>
      <c r="H20" s="13">
        <v>85.33</v>
      </c>
      <c r="I20" s="12">
        <f t="shared" si="0"/>
        <v>42.665</v>
      </c>
      <c r="J20" s="12">
        <f t="shared" si="1"/>
        <v>69.41499999999999</v>
      </c>
      <c r="K20" s="83">
        <v>1</v>
      </c>
      <c r="L20" s="57" t="s">
        <v>18</v>
      </c>
      <c r="M20" s="90" t="s">
        <v>56</v>
      </c>
      <c r="N20" s="96">
        <f t="shared" si="3"/>
        <v>26.75</v>
      </c>
      <c r="O20" s="60">
        <f t="shared" si="4"/>
        <v>0</v>
      </c>
      <c r="P20" s="60"/>
    </row>
    <row r="21" spans="1:16" s="25" customFormat="1" ht="15.75" customHeight="1">
      <c r="A21" s="5" t="s">
        <v>69</v>
      </c>
      <c r="B21" s="5" t="s">
        <v>70</v>
      </c>
      <c r="C21" s="5" t="s">
        <v>71</v>
      </c>
      <c r="D21" s="5" t="s">
        <v>72</v>
      </c>
      <c r="E21" s="10">
        <v>20</v>
      </c>
      <c r="F21" s="95">
        <v>157.5</v>
      </c>
      <c r="G21" s="12">
        <v>39.38</v>
      </c>
      <c r="H21" s="13">
        <v>83.33</v>
      </c>
      <c r="I21" s="12">
        <f t="shared" si="0"/>
        <v>41.665</v>
      </c>
      <c r="J21" s="12">
        <f t="shared" si="1"/>
        <v>81.045</v>
      </c>
      <c r="K21" s="10">
        <f>RANK(J21,$J$21:$J$24)</f>
        <v>1</v>
      </c>
      <c r="L21" s="57" t="s">
        <v>18</v>
      </c>
      <c r="M21" s="61"/>
      <c r="N21" s="96">
        <f t="shared" si="3"/>
        <v>39.375</v>
      </c>
      <c r="O21" s="60" t="b">
        <f t="shared" si="4"/>
        <v>0</v>
      </c>
      <c r="P21" s="60"/>
    </row>
    <row r="22" spans="1:16" s="25" customFormat="1" ht="15.75" customHeight="1">
      <c r="A22" s="5" t="s">
        <v>73</v>
      </c>
      <c r="B22" s="5" t="s">
        <v>70</v>
      </c>
      <c r="C22" s="5" t="s">
        <v>74</v>
      </c>
      <c r="D22" s="5" t="s">
        <v>75</v>
      </c>
      <c r="E22" s="10">
        <v>18</v>
      </c>
      <c r="F22" s="95">
        <v>112</v>
      </c>
      <c r="G22" s="12">
        <v>28</v>
      </c>
      <c r="H22" s="13">
        <v>79.33</v>
      </c>
      <c r="I22" s="12">
        <f t="shared" si="0"/>
        <v>39.665</v>
      </c>
      <c r="J22" s="12">
        <f t="shared" si="1"/>
        <v>67.66499999999999</v>
      </c>
      <c r="K22" s="10">
        <f>RANK(J22,$J$21:$J$24)</f>
        <v>4</v>
      </c>
      <c r="L22" s="62"/>
      <c r="M22" s="72"/>
      <c r="N22" s="96">
        <f t="shared" si="3"/>
        <v>28</v>
      </c>
      <c r="O22" s="60">
        <f t="shared" si="4"/>
        <v>0</v>
      </c>
      <c r="P22" s="60"/>
    </row>
    <row r="23" spans="1:16" s="25" customFormat="1" ht="15.75" customHeight="1">
      <c r="A23" s="5" t="s">
        <v>76</v>
      </c>
      <c r="B23" s="5" t="s">
        <v>70</v>
      </c>
      <c r="C23" s="5" t="s">
        <v>77</v>
      </c>
      <c r="D23" s="5" t="s">
        <v>78</v>
      </c>
      <c r="E23" s="10">
        <v>21</v>
      </c>
      <c r="F23" s="95">
        <v>111.5</v>
      </c>
      <c r="G23" s="12">
        <v>27.88</v>
      </c>
      <c r="H23" s="13">
        <v>85.33</v>
      </c>
      <c r="I23" s="12">
        <f t="shared" si="0"/>
        <v>42.665</v>
      </c>
      <c r="J23" s="12">
        <f t="shared" si="1"/>
        <v>70.545</v>
      </c>
      <c r="K23" s="10">
        <f>RANK(J23,$J$21:$J$24)</f>
        <v>2</v>
      </c>
      <c r="L23" s="57" t="s">
        <v>18</v>
      </c>
      <c r="M23" s="61"/>
      <c r="N23" s="96">
        <f t="shared" si="3"/>
        <v>27.875</v>
      </c>
      <c r="O23" s="60" t="b">
        <f t="shared" si="4"/>
        <v>0</v>
      </c>
      <c r="P23" s="60"/>
    </row>
    <row r="24" spans="1:16" s="25" customFormat="1" ht="15.75" customHeight="1">
      <c r="A24" s="5" t="s">
        <v>79</v>
      </c>
      <c r="B24" s="5" t="s">
        <v>70</v>
      </c>
      <c r="C24" s="5" t="s">
        <v>80</v>
      </c>
      <c r="D24" s="5" t="s">
        <v>81</v>
      </c>
      <c r="E24" s="10">
        <v>19</v>
      </c>
      <c r="F24" s="95">
        <v>102.5</v>
      </c>
      <c r="G24" s="12">
        <v>25.63</v>
      </c>
      <c r="H24" s="13">
        <v>87.33</v>
      </c>
      <c r="I24" s="12">
        <f t="shared" si="0"/>
        <v>43.665</v>
      </c>
      <c r="J24" s="12">
        <f t="shared" si="1"/>
        <v>69.295</v>
      </c>
      <c r="K24" s="10">
        <f>RANK(J24,$J$21:$J$24)</f>
        <v>3</v>
      </c>
      <c r="L24" s="57" t="s">
        <v>18</v>
      </c>
      <c r="M24" s="61"/>
      <c r="N24" s="96">
        <f t="shared" si="3"/>
        <v>25.625</v>
      </c>
      <c r="O24" s="60" t="b">
        <f t="shared" si="4"/>
        <v>0</v>
      </c>
      <c r="P24" s="60"/>
    </row>
    <row r="25" spans="1:16" s="25" customFormat="1" ht="15.75" customHeight="1">
      <c r="A25" s="36" t="s">
        <v>82</v>
      </c>
      <c r="B25" s="36" t="s">
        <v>83</v>
      </c>
      <c r="C25" s="36" t="s">
        <v>84</v>
      </c>
      <c r="D25" s="36" t="s">
        <v>85</v>
      </c>
      <c r="E25" s="38">
        <v>23</v>
      </c>
      <c r="F25" s="42">
        <v>124.5</v>
      </c>
      <c r="G25" s="39">
        <v>31.13</v>
      </c>
      <c r="H25" s="40">
        <v>88.33</v>
      </c>
      <c r="I25" s="39">
        <f t="shared" si="0"/>
        <v>44.165</v>
      </c>
      <c r="J25" s="39">
        <f t="shared" si="1"/>
        <v>75.295</v>
      </c>
      <c r="K25" s="38">
        <f>RANK(J25,$J$25:$J$27)</f>
        <v>1</v>
      </c>
      <c r="L25" s="57" t="s">
        <v>18</v>
      </c>
      <c r="M25" s="58"/>
      <c r="N25" s="96">
        <f t="shared" si="3"/>
        <v>31.125</v>
      </c>
      <c r="O25" s="60" t="b">
        <f t="shared" si="4"/>
        <v>0</v>
      </c>
      <c r="P25" s="60"/>
    </row>
    <row r="26" spans="1:16" s="25" customFormat="1" ht="15.75" customHeight="1">
      <c r="A26" s="36" t="s">
        <v>86</v>
      </c>
      <c r="B26" s="36" t="s">
        <v>83</v>
      </c>
      <c r="C26" s="36" t="s">
        <v>87</v>
      </c>
      <c r="D26" s="36" t="s">
        <v>88</v>
      </c>
      <c r="E26" s="38">
        <v>24</v>
      </c>
      <c r="F26" s="42">
        <v>118.5</v>
      </c>
      <c r="G26" s="39">
        <v>29.63</v>
      </c>
      <c r="H26" s="40">
        <v>86</v>
      </c>
      <c r="I26" s="39">
        <f t="shared" si="0"/>
        <v>43</v>
      </c>
      <c r="J26" s="39">
        <f t="shared" si="1"/>
        <v>72.63</v>
      </c>
      <c r="K26" s="38">
        <f>RANK(J26,$J$25:$J$27)</f>
        <v>2</v>
      </c>
      <c r="L26" s="57"/>
      <c r="M26" s="58"/>
      <c r="N26" s="96">
        <f t="shared" si="3"/>
        <v>29.625</v>
      </c>
      <c r="O26" s="60" t="b">
        <f t="shared" si="4"/>
        <v>0</v>
      </c>
      <c r="P26" s="60"/>
    </row>
    <row r="27" spans="1:15" s="25" customFormat="1" ht="15.75" customHeight="1">
      <c r="A27" s="36" t="s">
        <v>89</v>
      </c>
      <c r="B27" s="36" t="s">
        <v>83</v>
      </c>
      <c r="C27" s="36" t="s">
        <v>90</v>
      </c>
      <c r="D27" s="36" t="s">
        <v>91</v>
      </c>
      <c r="E27" s="38">
        <v>22</v>
      </c>
      <c r="F27" s="42">
        <v>114</v>
      </c>
      <c r="G27" s="39">
        <v>28.5</v>
      </c>
      <c r="H27" s="40">
        <v>87</v>
      </c>
      <c r="I27" s="39">
        <f t="shared" si="0"/>
        <v>43.5</v>
      </c>
      <c r="J27" s="39">
        <f t="shared" si="1"/>
        <v>72</v>
      </c>
      <c r="K27" s="38">
        <f>RANK(J27,$J$25:$J$27)</f>
        <v>3</v>
      </c>
      <c r="L27" s="57"/>
      <c r="M27" s="58"/>
      <c r="N27" s="96">
        <f t="shared" si="3"/>
        <v>28.5</v>
      </c>
      <c r="O27" s="60">
        <f t="shared" si="4"/>
        <v>0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3"/>
      <c r="B63" s="44"/>
      <c r="C63" s="44"/>
      <c r="D63" s="45"/>
      <c r="E63" s="46"/>
      <c r="F63" s="47"/>
      <c r="G63" s="47"/>
      <c r="H63" s="48"/>
      <c r="I63" s="47"/>
      <c r="J63" s="47"/>
      <c r="K63" s="46"/>
      <c r="L63" s="64"/>
      <c r="M63" s="46"/>
    </row>
    <row r="64" spans="1:13" ht="30" customHeight="1">
      <c r="A64" s="49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  <row r="65" spans="1:13" ht="14.25">
      <c r="A65" s="51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  <row r="66" spans="1:13" ht="14.25">
      <c r="A66" s="51"/>
      <c r="B66" s="50"/>
      <c r="C66" s="50"/>
      <c r="D66" s="51"/>
      <c r="E66" s="52"/>
      <c r="F66" s="53"/>
      <c r="G66" s="53"/>
      <c r="H66" s="54"/>
      <c r="I66" s="53"/>
      <c r="J66" s="53"/>
      <c r="K66" s="52"/>
      <c r="L66" s="65"/>
      <c r="M66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A76">
      <selection activeCell="S13" sqref="S13"/>
    </sheetView>
  </sheetViews>
  <sheetFormatPr defaultColWidth="9.00390625" defaultRowHeight="14.25"/>
  <cols>
    <col min="1" max="1" width="9.00390625" style="1" customWidth="1"/>
    <col min="2" max="2" width="17.125" style="1" customWidth="1"/>
    <col min="3" max="3" width="12.875" style="1" customWidth="1"/>
    <col min="4" max="4" width="19.125" style="1" customWidth="1"/>
    <col min="5" max="5" width="4.25390625" style="1" customWidth="1"/>
    <col min="6" max="6" width="9.00390625" style="1" customWidth="1"/>
    <col min="7" max="7" width="7.875" style="1" customWidth="1"/>
    <col min="8" max="8" width="9.00390625" style="1" customWidth="1"/>
    <col min="9" max="10" width="7.875" style="1" customWidth="1"/>
    <col min="11" max="11" width="4.75390625" style="1" customWidth="1"/>
    <col min="12" max="12" width="7.50390625" style="1" customWidth="1"/>
    <col min="13" max="16384" width="9.00390625" style="1" customWidth="1"/>
  </cols>
  <sheetData>
    <row r="1" spans="1:12" ht="32.25" customHeight="1">
      <c r="A1" s="2" t="s">
        <v>680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22"/>
    </row>
    <row r="3" spans="1:13" ht="24.75" customHeight="1">
      <c r="A3" s="3"/>
      <c r="B3" s="4"/>
      <c r="C3" s="4"/>
      <c r="D3" s="5"/>
      <c r="E3" s="4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23"/>
    </row>
    <row r="4" spans="1:12" ht="14.25">
      <c r="A4" s="9" t="s">
        <v>82</v>
      </c>
      <c r="B4" s="9" t="s">
        <v>83</v>
      </c>
      <c r="C4" s="9" t="s">
        <v>84</v>
      </c>
      <c r="D4" s="9" t="s">
        <v>85</v>
      </c>
      <c r="E4" s="10">
        <v>23</v>
      </c>
      <c r="F4" s="11">
        <v>124.5</v>
      </c>
      <c r="G4" s="12">
        <v>31.13</v>
      </c>
      <c r="H4" s="13">
        <v>88.33</v>
      </c>
      <c r="I4" s="12">
        <v>44.165</v>
      </c>
      <c r="J4" s="12">
        <v>75.295</v>
      </c>
      <c r="K4" s="10">
        <v>1</v>
      </c>
      <c r="L4" s="10"/>
    </row>
    <row r="5" spans="1:12" ht="14.25">
      <c r="A5" s="9" t="s">
        <v>125</v>
      </c>
      <c r="B5" s="9" t="s">
        <v>126</v>
      </c>
      <c r="C5" s="9" t="s">
        <v>127</v>
      </c>
      <c r="D5" s="9" t="s">
        <v>128</v>
      </c>
      <c r="E5" s="10">
        <v>11</v>
      </c>
      <c r="F5" s="11">
        <v>160.5</v>
      </c>
      <c r="G5" s="12">
        <v>40.13</v>
      </c>
      <c r="H5" s="13">
        <v>83.33</v>
      </c>
      <c r="I5" s="12">
        <v>41.665</v>
      </c>
      <c r="J5" s="12">
        <v>81.795</v>
      </c>
      <c r="K5" s="10">
        <v>1</v>
      </c>
      <c r="L5" s="10"/>
    </row>
    <row r="6" spans="1:12" ht="14.25">
      <c r="A6" s="9" t="s">
        <v>557</v>
      </c>
      <c r="B6" s="9" t="s">
        <v>548</v>
      </c>
      <c r="C6" s="9" t="s">
        <v>558</v>
      </c>
      <c r="D6" s="9" t="s">
        <v>559</v>
      </c>
      <c r="E6" s="10">
        <v>4</v>
      </c>
      <c r="F6" s="11">
        <v>117.5</v>
      </c>
      <c r="G6" s="12">
        <v>23.5</v>
      </c>
      <c r="H6" s="13">
        <v>88.83</v>
      </c>
      <c r="I6" s="12">
        <v>53.297999999999995</v>
      </c>
      <c r="J6" s="12">
        <v>76.798</v>
      </c>
      <c r="K6" s="10">
        <v>1</v>
      </c>
      <c r="L6" s="10"/>
    </row>
    <row r="7" spans="1:12" ht="14.25">
      <c r="A7" s="9" t="s">
        <v>547</v>
      </c>
      <c r="B7" s="9" t="s">
        <v>548</v>
      </c>
      <c r="C7" s="9" t="s">
        <v>549</v>
      </c>
      <c r="D7" s="9" t="s">
        <v>550</v>
      </c>
      <c r="E7" s="10">
        <v>5</v>
      </c>
      <c r="F7" s="11">
        <v>134</v>
      </c>
      <c r="G7" s="12">
        <v>26.8</v>
      </c>
      <c r="H7" s="13">
        <v>79.83</v>
      </c>
      <c r="I7" s="12">
        <v>47.897999999999996</v>
      </c>
      <c r="J7" s="12">
        <v>74.698</v>
      </c>
      <c r="K7" s="10">
        <v>2</v>
      </c>
      <c r="L7" s="10"/>
    </row>
    <row r="8" spans="1:12" ht="14.25">
      <c r="A8" s="9" t="s">
        <v>635</v>
      </c>
      <c r="B8" s="9" t="s">
        <v>632</v>
      </c>
      <c r="C8" s="9" t="s">
        <v>636</v>
      </c>
      <c r="D8" s="9" t="s">
        <v>637</v>
      </c>
      <c r="E8" s="10">
        <v>10</v>
      </c>
      <c r="F8" s="11">
        <v>140.5</v>
      </c>
      <c r="G8" s="12">
        <v>28.1</v>
      </c>
      <c r="H8" s="13">
        <v>90</v>
      </c>
      <c r="I8" s="12">
        <v>54</v>
      </c>
      <c r="J8" s="12">
        <v>82.1</v>
      </c>
      <c r="K8" s="10">
        <v>1</v>
      </c>
      <c r="L8" s="10"/>
    </row>
    <row r="9" spans="1:12" ht="14.25">
      <c r="A9" s="9" t="s">
        <v>631</v>
      </c>
      <c r="B9" s="9" t="s">
        <v>632</v>
      </c>
      <c r="C9" s="9" t="s">
        <v>633</v>
      </c>
      <c r="D9" s="9" t="s">
        <v>634</v>
      </c>
      <c r="E9" s="10">
        <v>11</v>
      </c>
      <c r="F9" s="11">
        <v>155</v>
      </c>
      <c r="G9" s="12">
        <v>31</v>
      </c>
      <c r="H9" s="13">
        <v>79.67</v>
      </c>
      <c r="I9" s="12">
        <v>47.802</v>
      </c>
      <c r="J9" s="12">
        <v>78.80199999999999</v>
      </c>
      <c r="K9" s="10">
        <v>2</v>
      </c>
      <c r="L9" s="10"/>
    </row>
    <row r="10" spans="1:12" ht="14.25">
      <c r="A10" s="9" t="s">
        <v>589</v>
      </c>
      <c r="B10" s="9" t="s">
        <v>586</v>
      </c>
      <c r="C10" s="9" t="s">
        <v>590</v>
      </c>
      <c r="D10" s="9" t="s">
        <v>591</v>
      </c>
      <c r="E10" s="10">
        <v>20</v>
      </c>
      <c r="F10" s="11">
        <v>129.5</v>
      </c>
      <c r="G10" s="12">
        <v>25.9</v>
      </c>
      <c r="H10" s="13">
        <v>90.53</v>
      </c>
      <c r="I10" s="12">
        <v>54.318</v>
      </c>
      <c r="J10" s="12">
        <v>80.21799999999999</v>
      </c>
      <c r="K10" s="10">
        <v>1</v>
      </c>
      <c r="L10" s="10"/>
    </row>
    <row r="11" spans="1:12" ht="14.25">
      <c r="A11" s="9" t="s">
        <v>585</v>
      </c>
      <c r="B11" s="9" t="s">
        <v>586</v>
      </c>
      <c r="C11" s="9" t="s">
        <v>587</v>
      </c>
      <c r="D11" s="9" t="s">
        <v>588</v>
      </c>
      <c r="E11" s="10">
        <v>16</v>
      </c>
      <c r="F11" s="11">
        <v>135.5</v>
      </c>
      <c r="G11" s="12">
        <v>27.1</v>
      </c>
      <c r="H11" s="13">
        <v>83.45</v>
      </c>
      <c r="I11" s="12">
        <v>50.07</v>
      </c>
      <c r="J11" s="12">
        <v>77.17</v>
      </c>
      <c r="K11" s="10">
        <v>2</v>
      </c>
      <c r="L11" s="10"/>
    </row>
    <row r="12" spans="1:12" ht="24">
      <c r="A12" s="9" t="s">
        <v>362</v>
      </c>
      <c r="B12" s="14" t="s">
        <v>363</v>
      </c>
      <c r="C12" s="9" t="s">
        <v>364</v>
      </c>
      <c r="D12" s="9" t="s">
        <v>365</v>
      </c>
      <c r="E12" s="10">
        <v>19</v>
      </c>
      <c r="F12" s="11">
        <v>132</v>
      </c>
      <c r="G12" s="12">
        <v>33</v>
      </c>
      <c r="H12" s="13">
        <v>86.79</v>
      </c>
      <c r="I12" s="12">
        <v>43.395</v>
      </c>
      <c r="J12" s="12">
        <v>76.39500000000001</v>
      </c>
      <c r="K12" s="10">
        <v>1</v>
      </c>
      <c r="L12" s="10"/>
    </row>
    <row r="13" spans="1:12" ht="24">
      <c r="A13" s="9" t="s">
        <v>366</v>
      </c>
      <c r="B13" s="14" t="s">
        <v>363</v>
      </c>
      <c r="C13" s="9" t="s">
        <v>367</v>
      </c>
      <c r="D13" s="9" t="s">
        <v>368</v>
      </c>
      <c r="E13" s="10">
        <v>22</v>
      </c>
      <c r="F13" s="11">
        <v>127</v>
      </c>
      <c r="G13" s="12">
        <v>31.75</v>
      </c>
      <c r="H13" s="13">
        <v>84.36</v>
      </c>
      <c r="I13" s="12">
        <v>42.18</v>
      </c>
      <c r="J13" s="12">
        <v>73.93</v>
      </c>
      <c r="K13" s="10">
        <v>2</v>
      </c>
      <c r="L13" s="10"/>
    </row>
    <row r="14" spans="1:12" ht="14.25">
      <c r="A14" s="9" t="s">
        <v>69</v>
      </c>
      <c r="B14" s="9" t="s">
        <v>70</v>
      </c>
      <c r="C14" s="9" t="s">
        <v>71</v>
      </c>
      <c r="D14" s="9" t="s">
        <v>72</v>
      </c>
      <c r="E14" s="10">
        <v>20</v>
      </c>
      <c r="F14" s="15">
        <v>157.5</v>
      </c>
      <c r="G14" s="12">
        <v>39.38</v>
      </c>
      <c r="H14" s="13">
        <v>83.33</v>
      </c>
      <c r="I14" s="12">
        <v>41.665</v>
      </c>
      <c r="J14" s="12">
        <v>81.045</v>
      </c>
      <c r="K14" s="10">
        <v>1</v>
      </c>
      <c r="L14" s="10"/>
    </row>
    <row r="15" spans="1:12" ht="14.25">
      <c r="A15" s="9" t="s">
        <v>76</v>
      </c>
      <c r="B15" s="9" t="s">
        <v>70</v>
      </c>
      <c r="C15" s="9" t="s">
        <v>77</v>
      </c>
      <c r="D15" s="9" t="s">
        <v>78</v>
      </c>
      <c r="E15" s="10">
        <v>21</v>
      </c>
      <c r="F15" s="15">
        <v>111.5</v>
      </c>
      <c r="G15" s="12">
        <v>27.88</v>
      </c>
      <c r="H15" s="13">
        <v>85.33</v>
      </c>
      <c r="I15" s="12">
        <v>42.665</v>
      </c>
      <c r="J15" s="12">
        <v>70.545</v>
      </c>
      <c r="K15" s="10">
        <v>2</v>
      </c>
      <c r="L15" s="10"/>
    </row>
    <row r="16" spans="1:12" ht="14.25">
      <c r="A16" s="9" t="s">
        <v>79</v>
      </c>
      <c r="B16" s="9" t="s">
        <v>70</v>
      </c>
      <c r="C16" s="9" t="s">
        <v>80</v>
      </c>
      <c r="D16" s="9" t="s">
        <v>81</v>
      </c>
      <c r="E16" s="10">
        <v>19</v>
      </c>
      <c r="F16" s="15">
        <v>102.5</v>
      </c>
      <c r="G16" s="12">
        <v>25.63</v>
      </c>
      <c r="H16" s="13">
        <v>87.33</v>
      </c>
      <c r="I16" s="12">
        <v>43.665</v>
      </c>
      <c r="J16" s="12">
        <v>69.295</v>
      </c>
      <c r="K16" s="10">
        <v>3</v>
      </c>
      <c r="L16" s="10"/>
    </row>
    <row r="17" spans="1:12" ht="14.25">
      <c r="A17" s="9" t="s">
        <v>169</v>
      </c>
      <c r="B17" s="9" t="s">
        <v>170</v>
      </c>
      <c r="C17" s="9" t="s">
        <v>171</v>
      </c>
      <c r="D17" s="9" t="s">
        <v>172</v>
      </c>
      <c r="E17" s="10">
        <v>22</v>
      </c>
      <c r="F17" s="16">
        <v>165.5</v>
      </c>
      <c r="G17" s="12">
        <v>41.38</v>
      </c>
      <c r="H17" s="13">
        <v>86.73</v>
      </c>
      <c r="I17" s="12">
        <f aca="true" t="shared" si="0" ref="I17:I26">H17/2</f>
        <v>43.365</v>
      </c>
      <c r="J17" s="12">
        <f aca="true" t="shared" si="1" ref="J17:J26">G17+I17</f>
        <v>84.745</v>
      </c>
      <c r="K17" s="10">
        <v>1</v>
      </c>
      <c r="L17" s="10"/>
    </row>
    <row r="18" spans="1:12" ht="14.25">
      <c r="A18" s="9" t="s">
        <v>176</v>
      </c>
      <c r="B18" s="9" t="s">
        <v>170</v>
      </c>
      <c r="C18" s="9" t="s">
        <v>177</v>
      </c>
      <c r="D18" s="9" t="s">
        <v>178</v>
      </c>
      <c r="E18" s="10">
        <v>6</v>
      </c>
      <c r="F18" s="16">
        <v>163</v>
      </c>
      <c r="G18" s="12">
        <v>40.75</v>
      </c>
      <c r="H18" s="13">
        <v>87.93</v>
      </c>
      <c r="I18" s="12">
        <f t="shared" si="0"/>
        <v>43.965</v>
      </c>
      <c r="J18" s="12">
        <f t="shared" si="1"/>
        <v>84.715</v>
      </c>
      <c r="K18" s="10">
        <v>2</v>
      </c>
      <c r="L18" s="10"/>
    </row>
    <row r="19" spans="1:12" ht="14.25">
      <c r="A19" s="9" t="s">
        <v>179</v>
      </c>
      <c r="B19" s="9" t="s">
        <v>170</v>
      </c>
      <c r="C19" s="9" t="s">
        <v>180</v>
      </c>
      <c r="D19" s="9" t="s">
        <v>181</v>
      </c>
      <c r="E19" s="10">
        <v>14</v>
      </c>
      <c r="F19" s="16">
        <v>155</v>
      </c>
      <c r="G19" s="12">
        <v>38.75</v>
      </c>
      <c r="H19" s="13">
        <v>90.07</v>
      </c>
      <c r="I19" s="12">
        <f t="shared" si="0"/>
        <v>45.035</v>
      </c>
      <c r="J19" s="12">
        <f t="shared" si="1"/>
        <v>83.785</v>
      </c>
      <c r="K19" s="10">
        <v>3</v>
      </c>
      <c r="L19" s="10"/>
    </row>
    <row r="20" spans="1:12" ht="14.25">
      <c r="A20" s="9" t="s">
        <v>173</v>
      </c>
      <c r="B20" s="9" t="s">
        <v>170</v>
      </c>
      <c r="C20" s="9" t="s">
        <v>174</v>
      </c>
      <c r="D20" s="9" t="s">
        <v>175</v>
      </c>
      <c r="E20" s="10">
        <v>18</v>
      </c>
      <c r="F20" s="16">
        <v>165</v>
      </c>
      <c r="G20" s="12">
        <v>41.25</v>
      </c>
      <c r="H20" s="13">
        <v>83.67</v>
      </c>
      <c r="I20" s="12">
        <f t="shared" si="0"/>
        <v>41.835</v>
      </c>
      <c r="J20" s="12">
        <f t="shared" si="1"/>
        <v>83.08500000000001</v>
      </c>
      <c r="K20" s="10">
        <v>4</v>
      </c>
      <c r="L20" s="10"/>
    </row>
    <row r="21" spans="1:12" ht="14.25">
      <c r="A21" s="9" t="s">
        <v>182</v>
      </c>
      <c r="B21" s="9" t="s">
        <v>170</v>
      </c>
      <c r="C21" s="9" t="s">
        <v>183</v>
      </c>
      <c r="D21" s="9" t="s">
        <v>184</v>
      </c>
      <c r="E21" s="10">
        <v>20</v>
      </c>
      <c r="F21" s="16">
        <v>150</v>
      </c>
      <c r="G21" s="12">
        <v>37.5</v>
      </c>
      <c r="H21" s="13">
        <v>86.9</v>
      </c>
      <c r="I21" s="12">
        <f t="shared" si="0"/>
        <v>43.45</v>
      </c>
      <c r="J21" s="12">
        <f t="shared" si="1"/>
        <v>80.95</v>
      </c>
      <c r="K21" s="10">
        <v>5</v>
      </c>
      <c r="L21" s="10"/>
    </row>
    <row r="22" spans="1:12" ht="14.25">
      <c r="A22" s="9" t="s">
        <v>185</v>
      </c>
      <c r="B22" s="9" t="s">
        <v>170</v>
      </c>
      <c r="C22" s="9" t="s">
        <v>186</v>
      </c>
      <c r="D22" s="9" t="s">
        <v>187</v>
      </c>
      <c r="E22" s="10">
        <v>15</v>
      </c>
      <c r="F22" s="11">
        <v>145.5</v>
      </c>
      <c r="G22" s="12">
        <v>36.38</v>
      </c>
      <c r="H22" s="13">
        <v>85.43</v>
      </c>
      <c r="I22" s="12">
        <f t="shared" si="0"/>
        <v>42.715</v>
      </c>
      <c r="J22" s="12">
        <f t="shared" si="1"/>
        <v>79.095</v>
      </c>
      <c r="K22" s="10">
        <v>6</v>
      </c>
      <c r="L22" s="10"/>
    </row>
    <row r="23" spans="1:12" ht="14.25">
      <c r="A23" s="9" t="s">
        <v>191</v>
      </c>
      <c r="B23" s="9" t="s">
        <v>170</v>
      </c>
      <c r="C23" s="9" t="s">
        <v>192</v>
      </c>
      <c r="D23" s="9" t="s">
        <v>193</v>
      </c>
      <c r="E23" s="10">
        <v>9</v>
      </c>
      <c r="F23" s="11">
        <v>140</v>
      </c>
      <c r="G23" s="12">
        <v>35</v>
      </c>
      <c r="H23" s="13">
        <v>87.63</v>
      </c>
      <c r="I23" s="12">
        <f t="shared" si="0"/>
        <v>43.815</v>
      </c>
      <c r="J23" s="12">
        <f t="shared" si="1"/>
        <v>78.815</v>
      </c>
      <c r="K23" s="10">
        <v>7</v>
      </c>
      <c r="L23" s="10"/>
    </row>
    <row r="24" spans="1:12" ht="14.25">
      <c r="A24" s="9" t="s">
        <v>188</v>
      </c>
      <c r="B24" s="9" t="s">
        <v>170</v>
      </c>
      <c r="C24" s="9" t="s">
        <v>189</v>
      </c>
      <c r="D24" s="9" t="s">
        <v>190</v>
      </c>
      <c r="E24" s="10">
        <v>13</v>
      </c>
      <c r="F24" s="11">
        <v>143.5</v>
      </c>
      <c r="G24" s="12">
        <v>35.88</v>
      </c>
      <c r="H24" s="13">
        <v>85.77</v>
      </c>
      <c r="I24" s="12">
        <f t="shared" si="0"/>
        <v>42.885</v>
      </c>
      <c r="J24" s="12">
        <f t="shared" si="1"/>
        <v>78.765</v>
      </c>
      <c r="K24" s="10">
        <v>8</v>
      </c>
      <c r="L24" s="10"/>
    </row>
    <row r="25" spans="1:12" ht="14.25">
      <c r="A25" s="9" t="s">
        <v>194</v>
      </c>
      <c r="B25" s="9" t="s">
        <v>170</v>
      </c>
      <c r="C25" s="9" t="s">
        <v>195</v>
      </c>
      <c r="D25" s="9" t="s">
        <v>196</v>
      </c>
      <c r="E25" s="10">
        <v>4</v>
      </c>
      <c r="F25" s="11">
        <v>135.5</v>
      </c>
      <c r="G25" s="12">
        <v>33.88</v>
      </c>
      <c r="H25" s="13">
        <v>89.57</v>
      </c>
      <c r="I25" s="12">
        <f t="shared" si="0"/>
        <v>44.785</v>
      </c>
      <c r="J25" s="12">
        <f t="shared" si="1"/>
        <v>78.66499999999999</v>
      </c>
      <c r="K25" s="10">
        <v>9</v>
      </c>
      <c r="L25" s="10"/>
    </row>
    <row r="26" spans="1:12" ht="14.25">
      <c r="A26" s="9" t="s">
        <v>197</v>
      </c>
      <c r="B26" s="9" t="s">
        <v>170</v>
      </c>
      <c r="C26" s="9" t="s">
        <v>198</v>
      </c>
      <c r="D26" s="9" t="s">
        <v>199</v>
      </c>
      <c r="E26" s="10">
        <v>2</v>
      </c>
      <c r="F26" s="11">
        <v>134.5</v>
      </c>
      <c r="G26" s="12">
        <v>33.63</v>
      </c>
      <c r="H26" s="13">
        <v>84.87</v>
      </c>
      <c r="I26" s="12">
        <f t="shared" si="0"/>
        <v>42.435</v>
      </c>
      <c r="J26" s="12">
        <f t="shared" si="1"/>
        <v>76.065</v>
      </c>
      <c r="K26" s="10">
        <v>10</v>
      </c>
      <c r="L26" s="10"/>
    </row>
    <row r="27" spans="1:12" ht="14.25">
      <c r="A27" s="9" t="s">
        <v>309</v>
      </c>
      <c r="B27" s="14" t="s">
        <v>310</v>
      </c>
      <c r="C27" s="9" t="s">
        <v>311</v>
      </c>
      <c r="D27" s="9" t="s">
        <v>312</v>
      </c>
      <c r="E27" s="10">
        <v>7</v>
      </c>
      <c r="F27" s="11">
        <v>165.5</v>
      </c>
      <c r="G27" s="12">
        <v>41.38</v>
      </c>
      <c r="H27" s="13">
        <v>83.01</v>
      </c>
      <c r="I27" s="12">
        <v>41.505</v>
      </c>
      <c r="J27" s="12">
        <v>82.885</v>
      </c>
      <c r="K27" s="10">
        <v>1</v>
      </c>
      <c r="L27" s="10"/>
    </row>
    <row r="28" spans="1:12" ht="14.25">
      <c r="A28" s="9" t="s">
        <v>316</v>
      </c>
      <c r="B28" s="14" t="s">
        <v>310</v>
      </c>
      <c r="C28" s="9" t="s">
        <v>317</v>
      </c>
      <c r="D28" s="9" t="s">
        <v>318</v>
      </c>
      <c r="E28" s="10">
        <v>1</v>
      </c>
      <c r="F28" s="11">
        <v>161</v>
      </c>
      <c r="G28" s="12">
        <v>40.25</v>
      </c>
      <c r="H28" s="13">
        <v>83.33</v>
      </c>
      <c r="I28" s="12">
        <v>41.665</v>
      </c>
      <c r="J28" s="12">
        <v>81.91499999999999</v>
      </c>
      <c r="K28" s="10">
        <v>2</v>
      </c>
      <c r="L28" s="10"/>
    </row>
    <row r="29" spans="1:12" ht="14.25">
      <c r="A29" s="9" t="s">
        <v>313</v>
      </c>
      <c r="B29" s="14" t="s">
        <v>310</v>
      </c>
      <c r="C29" s="9" t="s">
        <v>314</v>
      </c>
      <c r="D29" s="9" t="s">
        <v>315</v>
      </c>
      <c r="E29" s="10">
        <v>6</v>
      </c>
      <c r="F29" s="16">
        <v>161.5</v>
      </c>
      <c r="G29" s="12">
        <v>40.38</v>
      </c>
      <c r="H29" s="13">
        <v>81.6</v>
      </c>
      <c r="I29" s="12">
        <v>40.8</v>
      </c>
      <c r="J29" s="12">
        <v>81.18</v>
      </c>
      <c r="K29" s="10">
        <v>3</v>
      </c>
      <c r="L29" s="10"/>
    </row>
    <row r="30" spans="1:12" ht="14.25">
      <c r="A30" s="9" t="s">
        <v>322</v>
      </c>
      <c r="B30" s="14" t="s">
        <v>310</v>
      </c>
      <c r="C30" s="9" t="s">
        <v>323</v>
      </c>
      <c r="D30" s="9" t="s">
        <v>324</v>
      </c>
      <c r="E30" s="10">
        <v>12</v>
      </c>
      <c r="F30" s="16">
        <v>149.5</v>
      </c>
      <c r="G30" s="12">
        <v>37.38</v>
      </c>
      <c r="H30" s="13">
        <v>85.06</v>
      </c>
      <c r="I30" s="12">
        <v>42.53</v>
      </c>
      <c r="J30" s="12">
        <v>79.91</v>
      </c>
      <c r="K30" s="10">
        <v>4</v>
      </c>
      <c r="L30" s="10"/>
    </row>
    <row r="31" spans="1:12" ht="14.25">
      <c r="A31" s="9" t="s">
        <v>325</v>
      </c>
      <c r="B31" s="14" t="s">
        <v>310</v>
      </c>
      <c r="C31" s="9" t="s">
        <v>326</v>
      </c>
      <c r="D31" s="9" t="s">
        <v>327</v>
      </c>
      <c r="E31" s="10">
        <v>14</v>
      </c>
      <c r="F31" s="16">
        <v>149.5</v>
      </c>
      <c r="G31" s="12">
        <v>37.38</v>
      </c>
      <c r="H31" s="13">
        <v>84.97</v>
      </c>
      <c r="I31" s="12">
        <v>42.485</v>
      </c>
      <c r="J31" s="12">
        <v>79.86500000000001</v>
      </c>
      <c r="K31" s="10">
        <v>5</v>
      </c>
      <c r="L31" s="10"/>
    </row>
    <row r="32" spans="1:12" ht="14.25">
      <c r="A32" s="9" t="s">
        <v>328</v>
      </c>
      <c r="B32" s="14" t="s">
        <v>310</v>
      </c>
      <c r="C32" s="9" t="s">
        <v>329</v>
      </c>
      <c r="D32" s="9" t="s">
        <v>330</v>
      </c>
      <c r="E32" s="10">
        <v>8</v>
      </c>
      <c r="F32" s="16">
        <v>149</v>
      </c>
      <c r="G32" s="12">
        <v>37.25</v>
      </c>
      <c r="H32" s="13">
        <v>82.92</v>
      </c>
      <c r="I32" s="12">
        <v>41.46</v>
      </c>
      <c r="J32" s="12">
        <v>78.71000000000001</v>
      </c>
      <c r="K32" s="10">
        <v>6</v>
      </c>
      <c r="L32" s="10"/>
    </row>
    <row r="33" spans="1:12" ht="14.25">
      <c r="A33" s="9" t="s">
        <v>431</v>
      </c>
      <c r="B33" s="9" t="s">
        <v>428</v>
      </c>
      <c r="C33" s="9" t="s">
        <v>432</v>
      </c>
      <c r="D33" s="9" t="s">
        <v>433</v>
      </c>
      <c r="E33" s="10">
        <v>20</v>
      </c>
      <c r="F33" s="16">
        <v>162</v>
      </c>
      <c r="G33" s="12">
        <v>40.5</v>
      </c>
      <c r="H33" s="13">
        <v>90.73</v>
      </c>
      <c r="I33" s="12">
        <v>45.365</v>
      </c>
      <c r="J33" s="12">
        <v>85.865</v>
      </c>
      <c r="K33" s="10">
        <v>1</v>
      </c>
      <c r="L33" s="10"/>
    </row>
    <row r="34" spans="1:12" ht="14.25">
      <c r="A34" s="9" t="s">
        <v>427</v>
      </c>
      <c r="B34" s="9" t="s">
        <v>428</v>
      </c>
      <c r="C34" s="9" t="s">
        <v>429</v>
      </c>
      <c r="D34" s="9" t="s">
        <v>430</v>
      </c>
      <c r="E34" s="10">
        <v>22</v>
      </c>
      <c r="F34" s="16">
        <v>164</v>
      </c>
      <c r="G34" s="12">
        <v>41</v>
      </c>
      <c r="H34" s="13">
        <v>88.07</v>
      </c>
      <c r="I34" s="12">
        <v>44.035</v>
      </c>
      <c r="J34" s="12">
        <v>85.035</v>
      </c>
      <c r="K34" s="10">
        <v>2</v>
      </c>
      <c r="L34" s="10"/>
    </row>
    <row r="35" spans="1:12" ht="14.25">
      <c r="A35" s="9" t="s">
        <v>434</v>
      </c>
      <c r="B35" s="9" t="s">
        <v>428</v>
      </c>
      <c r="C35" s="9" t="s">
        <v>435</v>
      </c>
      <c r="D35" s="9" t="s">
        <v>436</v>
      </c>
      <c r="E35" s="10">
        <v>17</v>
      </c>
      <c r="F35" s="16">
        <v>152</v>
      </c>
      <c r="G35" s="12">
        <v>38</v>
      </c>
      <c r="H35" s="13">
        <v>80.13</v>
      </c>
      <c r="I35" s="12">
        <v>40.065</v>
      </c>
      <c r="J35" s="12">
        <v>78.065</v>
      </c>
      <c r="K35" s="10">
        <v>3</v>
      </c>
      <c r="L35" s="10"/>
    </row>
    <row r="36" spans="1:12" ht="14.25">
      <c r="A36" s="9" t="s">
        <v>440</v>
      </c>
      <c r="B36" s="9" t="s">
        <v>428</v>
      </c>
      <c r="C36" s="9" t="s">
        <v>441</v>
      </c>
      <c r="D36" s="9" t="s">
        <v>442</v>
      </c>
      <c r="E36" s="10">
        <v>23</v>
      </c>
      <c r="F36" s="16">
        <v>135.5</v>
      </c>
      <c r="G36" s="12">
        <v>33.88</v>
      </c>
      <c r="H36" s="13">
        <v>87.7</v>
      </c>
      <c r="I36" s="12">
        <v>43.85</v>
      </c>
      <c r="J36" s="12">
        <v>77.73</v>
      </c>
      <c r="K36" s="10">
        <v>4</v>
      </c>
      <c r="L36" s="10"/>
    </row>
    <row r="37" spans="1:12" ht="14.25">
      <c r="A37" s="9" t="s">
        <v>437</v>
      </c>
      <c r="B37" s="9" t="s">
        <v>428</v>
      </c>
      <c r="C37" s="9" t="s">
        <v>438</v>
      </c>
      <c r="D37" s="9" t="s">
        <v>439</v>
      </c>
      <c r="E37" s="10">
        <v>16</v>
      </c>
      <c r="F37" s="16">
        <v>139</v>
      </c>
      <c r="G37" s="12">
        <v>34.75</v>
      </c>
      <c r="H37" s="13">
        <v>85.27</v>
      </c>
      <c r="I37" s="12">
        <v>42.635</v>
      </c>
      <c r="J37" s="12">
        <v>77.38499999999999</v>
      </c>
      <c r="K37" s="10">
        <v>5</v>
      </c>
      <c r="L37" s="10"/>
    </row>
    <row r="38" spans="1:12" ht="14.25">
      <c r="A38" s="9" t="s">
        <v>401</v>
      </c>
      <c r="B38" s="9" t="s">
        <v>402</v>
      </c>
      <c r="C38" s="9" t="s">
        <v>403</v>
      </c>
      <c r="D38" s="9" t="s">
        <v>404</v>
      </c>
      <c r="E38" s="10">
        <v>9</v>
      </c>
      <c r="F38" s="11">
        <v>145</v>
      </c>
      <c r="G38" s="12">
        <v>36.25</v>
      </c>
      <c r="H38" s="13">
        <v>86</v>
      </c>
      <c r="I38" s="12">
        <v>43</v>
      </c>
      <c r="J38" s="12">
        <v>79.25</v>
      </c>
      <c r="K38" s="10">
        <v>1</v>
      </c>
      <c r="L38" s="10"/>
    </row>
    <row r="39" spans="1:12" ht="14.25">
      <c r="A39" s="9" t="s">
        <v>405</v>
      </c>
      <c r="B39" s="9" t="s">
        <v>402</v>
      </c>
      <c r="C39" s="9" t="s">
        <v>406</v>
      </c>
      <c r="D39" s="9" t="s">
        <v>407</v>
      </c>
      <c r="E39" s="10">
        <v>12</v>
      </c>
      <c r="F39" s="16">
        <v>124</v>
      </c>
      <c r="G39" s="12">
        <v>31</v>
      </c>
      <c r="H39" s="13">
        <v>89.5</v>
      </c>
      <c r="I39" s="12">
        <v>44.75</v>
      </c>
      <c r="J39" s="12">
        <v>75.75</v>
      </c>
      <c r="K39" s="10">
        <v>2</v>
      </c>
      <c r="L39" s="10"/>
    </row>
    <row r="40" spans="1:12" ht="14.25">
      <c r="A40" s="9" t="s">
        <v>411</v>
      </c>
      <c r="B40" s="9" t="s">
        <v>402</v>
      </c>
      <c r="C40" s="9" t="s">
        <v>412</v>
      </c>
      <c r="D40" s="9" t="s">
        <v>413</v>
      </c>
      <c r="E40" s="10">
        <v>13</v>
      </c>
      <c r="F40" s="16">
        <v>123</v>
      </c>
      <c r="G40" s="12">
        <v>30.75</v>
      </c>
      <c r="H40" s="13">
        <v>88.17</v>
      </c>
      <c r="I40" s="12">
        <v>44.085</v>
      </c>
      <c r="J40" s="12">
        <v>74.83500000000001</v>
      </c>
      <c r="K40" s="10">
        <v>3</v>
      </c>
      <c r="L40" s="10"/>
    </row>
    <row r="41" spans="1:12" ht="14.25">
      <c r="A41" s="9" t="s">
        <v>655</v>
      </c>
      <c r="B41" s="9" t="s">
        <v>652</v>
      </c>
      <c r="C41" s="9" t="s">
        <v>656</v>
      </c>
      <c r="D41" s="9" t="s">
        <v>657</v>
      </c>
      <c r="E41" s="10">
        <v>20</v>
      </c>
      <c r="F41" s="16">
        <v>155.5</v>
      </c>
      <c r="G41" s="12">
        <v>38.88</v>
      </c>
      <c r="H41" s="13">
        <v>85</v>
      </c>
      <c r="I41" s="12">
        <v>42.5</v>
      </c>
      <c r="J41" s="12">
        <v>81.38</v>
      </c>
      <c r="K41" s="10">
        <v>1</v>
      </c>
      <c r="L41" s="10"/>
    </row>
    <row r="42" spans="1:12" ht="14.25">
      <c r="A42" s="9" t="s">
        <v>651</v>
      </c>
      <c r="B42" s="9" t="s">
        <v>652</v>
      </c>
      <c r="C42" s="9" t="s">
        <v>653</v>
      </c>
      <c r="D42" s="9" t="s">
        <v>654</v>
      </c>
      <c r="E42" s="10">
        <v>21</v>
      </c>
      <c r="F42" s="17">
        <v>157</v>
      </c>
      <c r="G42" s="12">
        <v>39.25</v>
      </c>
      <c r="H42" s="13">
        <v>81</v>
      </c>
      <c r="I42" s="12">
        <v>40.5</v>
      </c>
      <c r="J42" s="12">
        <v>79.75</v>
      </c>
      <c r="K42" s="10">
        <v>2</v>
      </c>
      <c r="L42" s="10"/>
    </row>
    <row r="43" spans="1:12" ht="14.25">
      <c r="A43" s="9" t="s">
        <v>658</v>
      </c>
      <c r="B43" s="9" t="s">
        <v>652</v>
      </c>
      <c r="C43" s="9" t="s">
        <v>659</v>
      </c>
      <c r="D43" s="9" t="s">
        <v>660</v>
      </c>
      <c r="E43" s="10">
        <v>19</v>
      </c>
      <c r="F43" s="11">
        <v>135.5</v>
      </c>
      <c r="G43" s="12">
        <v>33.88</v>
      </c>
      <c r="H43" s="13">
        <v>75.67</v>
      </c>
      <c r="I43" s="12">
        <v>37.835</v>
      </c>
      <c r="J43" s="12">
        <v>71.715</v>
      </c>
      <c r="K43" s="10">
        <v>3</v>
      </c>
      <c r="L43" s="10"/>
    </row>
    <row r="44" spans="1:12" ht="14.25">
      <c r="A44" s="9" t="s">
        <v>152</v>
      </c>
      <c r="B44" s="9" t="s">
        <v>153</v>
      </c>
      <c r="C44" s="9" t="s">
        <v>154</v>
      </c>
      <c r="D44" s="9" t="s">
        <v>155</v>
      </c>
      <c r="E44" s="10">
        <v>19</v>
      </c>
      <c r="F44" s="11">
        <v>135</v>
      </c>
      <c r="G44" s="12">
        <v>33.75</v>
      </c>
      <c r="H44" s="13">
        <v>83.67</v>
      </c>
      <c r="I44" s="12">
        <v>41.835</v>
      </c>
      <c r="J44" s="12">
        <v>75.58500000000001</v>
      </c>
      <c r="K44" s="10">
        <v>1</v>
      </c>
      <c r="L44" s="10"/>
    </row>
    <row r="45" spans="1:12" ht="14.25">
      <c r="A45" s="9" t="s">
        <v>159</v>
      </c>
      <c r="B45" s="9" t="s">
        <v>153</v>
      </c>
      <c r="C45" s="9" t="s">
        <v>160</v>
      </c>
      <c r="D45" s="9" t="s">
        <v>161</v>
      </c>
      <c r="E45" s="10">
        <v>22</v>
      </c>
      <c r="F45" s="11">
        <v>118.5</v>
      </c>
      <c r="G45" s="12">
        <v>29.63</v>
      </c>
      <c r="H45" s="13">
        <v>82.83</v>
      </c>
      <c r="I45" s="12">
        <v>41.415</v>
      </c>
      <c r="J45" s="12">
        <v>71.045</v>
      </c>
      <c r="K45" s="10">
        <v>2</v>
      </c>
      <c r="L45" s="10"/>
    </row>
    <row r="46" spans="1:12" ht="14.25">
      <c r="A46" s="9" t="s">
        <v>156</v>
      </c>
      <c r="B46" s="9" t="s">
        <v>153</v>
      </c>
      <c r="C46" s="9" t="s">
        <v>157</v>
      </c>
      <c r="D46" s="9" t="s">
        <v>158</v>
      </c>
      <c r="E46" s="10">
        <v>23</v>
      </c>
      <c r="F46" s="11">
        <v>120</v>
      </c>
      <c r="G46" s="12">
        <v>30</v>
      </c>
      <c r="H46" s="13">
        <v>80.33</v>
      </c>
      <c r="I46" s="12">
        <v>40.165</v>
      </c>
      <c r="J46" s="12">
        <v>70.16499999999999</v>
      </c>
      <c r="K46" s="10">
        <v>3</v>
      </c>
      <c r="L46" s="10"/>
    </row>
    <row r="47" spans="1:12" ht="14.25">
      <c r="A47" s="9" t="s">
        <v>162</v>
      </c>
      <c r="B47" s="9" t="s">
        <v>153</v>
      </c>
      <c r="C47" s="9" t="s">
        <v>163</v>
      </c>
      <c r="D47" s="9" t="s">
        <v>164</v>
      </c>
      <c r="E47" s="10">
        <v>21</v>
      </c>
      <c r="F47" s="11">
        <v>100</v>
      </c>
      <c r="G47" s="12">
        <v>25</v>
      </c>
      <c r="H47" s="13">
        <v>81.33</v>
      </c>
      <c r="I47" s="12">
        <v>40.665</v>
      </c>
      <c r="J47" s="12">
        <v>65.66499999999999</v>
      </c>
      <c r="K47" s="10">
        <v>4</v>
      </c>
      <c r="L47" s="10"/>
    </row>
    <row r="48" spans="1:12" ht="14.25">
      <c r="A48" s="9" t="s">
        <v>165</v>
      </c>
      <c r="B48" s="9" t="s">
        <v>153</v>
      </c>
      <c r="C48" s="9" t="s">
        <v>166</v>
      </c>
      <c r="D48" s="9" t="s">
        <v>167</v>
      </c>
      <c r="E48" s="10">
        <v>20</v>
      </c>
      <c r="F48" s="11">
        <v>94.5</v>
      </c>
      <c r="G48" s="12">
        <v>23.63</v>
      </c>
      <c r="H48" s="13">
        <v>76</v>
      </c>
      <c r="I48" s="12">
        <v>38</v>
      </c>
      <c r="J48" s="12">
        <v>61.63</v>
      </c>
      <c r="K48" s="10">
        <v>5</v>
      </c>
      <c r="L48" s="10"/>
    </row>
    <row r="49" spans="1:12" ht="14.25">
      <c r="A49" s="9" t="s">
        <v>532</v>
      </c>
      <c r="B49" s="9" t="s">
        <v>529</v>
      </c>
      <c r="C49" s="9" t="s">
        <v>533</v>
      </c>
      <c r="D49" s="9" t="s">
        <v>534</v>
      </c>
      <c r="E49" s="10">
        <v>25</v>
      </c>
      <c r="F49" s="11">
        <v>122</v>
      </c>
      <c r="G49" s="12">
        <v>30.5</v>
      </c>
      <c r="H49" s="13">
        <v>84.43</v>
      </c>
      <c r="I49" s="12">
        <v>42.215</v>
      </c>
      <c r="J49" s="12">
        <v>72.715</v>
      </c>
      <c r="K49" s="10">
        <v>1</v>
      </c>
      <c r="L49" s="10"/>
    </row>
    <row r="50" spans="1:12" ht="14.25">
      <c r="A50" s="9" t="s">
        <v>528</v>
      </c>
      <c r="B50" s="9" t="s">
        <v>529</v>
      </c>
      <c r="C50" s="9" t="s">
        <v>530</v>
      </c>
      <c r="D50" s="9" t="s">
        <v>531</v>
      </c>
      <c r="E50" s="10">
        <v>24</v>
      </c>
      <c r="F50" s="11">
        <v>132.5</v>
      </c>
      <c r="G50" s="12">
        <v>33.13</v>
      </c>
      <c r="H50" s="13">
        <v>78.62</v>
      </c>
      <c r="I50" s="12">
        <v>39.31</v>
      </c>
      <c r="J50" s="12">
        <v>72.44</v>
      </c>
      <c r="K50" s="10">
        <v>2</v>
      </c>
      <c r="L50" s="10"/>
    </row>
    <row r="51" spans="1:12" ht="14.25">
      <c r="A51" s="9" t="s">
        <v>479</v>
      </c>
      <c r="B51" s="9" t="s">
        <v>480</v>
      </c>
      <c r="C51" s="9" t="s">
        <v>481</v>
      </c>
      <c r="D51" s="9" t="s">
        <v>482</v>
      </c>
      <c r="E51" s="10">
        <v>10</v>
      </c>
      <c r="F51" s="16">
        <v>130</v>
      </c>
      <c r="G51" s="12">
        <v>32.5</v>
      </c>
      <c r="H51" s="13">
        <v>83.15</v>
      </c>
      <c r="I51" s="12">
        <v>41.575</v>
      </c>
      <c r="J51" s="12">
        <v>74.075</v>
      </c>
      <c r="K51" s="10">
        <v>1</v>
      </c>
      <c r="L51" s="10"/>
    </row>
    <row r="52" spans="1:12" ht="14.25">
      <c r="A52" s="9" t="s">
        <v>487</v>
      </c>
      <c r="B52" s="9" t="s">
        <v>480</v>
      </c>
      <c r="C52" s="9" t="s">
        <v>488</v>
      </c>
      <c r="D52" s="9" t="s">
        <v>489</v>
      </c>
      <c r="E52" s="10">
        <v>11</v>
      </c>
      <c r="F52" s="11">
        <v>118.5</v>
      </c>
      <c r="G52" s="12">
        <v>29.63</v>
      </c>
      <c r="H52" s="13">
        <v>73.54</v>
      </c>
      <c r="I52" s="12">
        <v>36.77</v>
      </c>
      <c r="J52" s="12">
        <v>66.4</v>
      </c>
      <c r="K52" s="10">
        <v>2</v>
      </c>
      <c r="L52" s="10"/>
    </row>
    <row r="53" spans="1:12" ht="14.25">
      <c r="A53" s="9" t="s">
        <v>537</v>
      </c>
      <c r="B53" s="9" t="s">
        <v>538</v>
      </c>
      <c r="C53" s="9" t="s">
        <v>539</v>
      </c>
      <c r="D53" s="9" t="s">
        <v>540</v>
      </c>
      <c r="E53" s="10">
        <v>2</v>
      </c>
      <c r="F53" s="11">
        <v>99.5</v>
      </c>
      <c r="G53" s="12">
        <v>19.9</v>
      </c>
      <c r="H53" s="13">
        <v>87.25</v>
      </c>
      <c r="I53" s="12">
        <v>52.35</v>
      </c>
      <c r="J53" s="12">
        <v>72.25</v>
      </c>
      <c r="K53" s="10">
        <v>1</v>
      </c>
      <c r="L53" s="10"/>
    </row>
    <row r="54" spans="1:12" ht="14.25">
      <c r="A54" s="9" t="s">
        <v>615</v>
      </c>
      <c r="B54" s="9" t="s">
        <v>616</v>
      </c>
      <c r="C54" s="9" t="s">
        <v>617</v>
      </c>
      <c r="D54" s="9" t="s">
        <v>618</v>
      </c>
      <c r="E54" s="10">
        <v>6</v>
      </c>
      <c r="F54" s="11">
        <v>125</v>
      </c>
      <c r="G54" s="12">
        <v>25</v>
      </c>
      <c r="H54" s="13">
        <v>85</v>
      </c>
      <c r="I54" s="12">
        <v>51</v>
      </c>
      <c r="J54" s="12">
        <v>76</v>
      </c>
      <c r="K54" s="10">
        <v>1</v>
      </c>
      <c r="L54" s="10"/>
    </row>
    <row r="55" spans="1:12" ht="14.25">
      <c r="A55" s="9" t="s">
        <v>622</v>
      </c>
      <c r="B55" s="9" t="s">
        <v>616</v>
      </c>
      <c r="C55" s="9" t="s">
        <v>623</v>
      </c>
      <c r="D55" s="9" t="s">
        <v>624</v>
      </c>
      <c r="E55" s="10">
        <v>7</v>
      </c>
      <c r="F55" s="11">
        <v>114.5</v>
      </c>
      <c r="G55" s="12">
        <v>22.9</v>
      </c>
      <c r="H55" s="13">
        <v>88</v>
      </c>
      <c r="I55" s="12">
        <v>52.8</v>
      </c>
      <c r="J55" s="12">
        <v>75.69999999999999</v>
      </c>
      <c r="K55" s="10">
        <v>2</v>
      </c>
      <c r="L55" s="10"/>
    </row>
    <row r="56" spans="1:12" ht="14.25">
      <c r="A56" s="9" t="s">
        <v>566</v>
      </c>
      <c r="B56" s="9" t="s">
        <v>567</v>
      </c>
      <c r="C56" s="9" t="s">
        <v>568</v>
      </c>
      <c r="D56" s="9" t="s">
        <v>569</v>
      </c>
      <c r="E56" s="10">
        <v>13</v>
      </c>
      <c r="F56" s="16">
        <v>149</v>
      </c>
      <c r="G56" s="12">
        <v>29.8</v>
      </c>
      <c r="H56" s="13">
        <v>88.18</v>
      </c>
      <c r="I56" s="12">
        <v>52.908</v>
      </c>
      <c r="J56" s="12">
        <v>82.708</v>
      </c>
      <c r="K56" s="10">
        <v>1</v>
      </c>
      <c r="L56" s="10"/>
    </row>
    <row r="57" spans="1:12" ht="14.25">
      <c r="A57" s="9" t="s">
        <v>576</v>
      </c>
      <c r="B57" s="9" t="s">
        <v>567</v>
      </c>
      <c r="C57" s="9" t="s">
        <v>577</v>
      </c>
      <c r="D57" s="9" t="s">
        <v>578</v>
      </c>
      <c r="E57" s="10">
        <v>12</v>
      </c>
      <c r="F57" s="16">
        <v>126.5</v>
      </c>
      <c r="G57" s="12">
        <v>25.3</v>
      </c>
      <c r="H57" s="13">
        <v>89.5</v>
      </c>
      <c r="I57" s="12">
        <v>53.7</v>
      </c>
      <c r="J57" s="12">
        <v>79</v>
      </c>
      <c r="K57" s="10">
        <v>2</v>
      </c>
      <c r="L57" s="10"/>
    </row>
    <row r="58" spans="1:12" ht="14.25">
      <c r="A58" s="9" t="s">
        <v>14</v>
      </c>
      <c r="B58" s="9" t="s">
        <v>15</v>
      </c>
      <c r="C58" s="9" t="s">
        <v>16</v>
      </c>
      <c r="D58" s="9" t="s">
        <v>17</v>
      </c>
      <c r="E58" s="10">
        <v>8</v>
      </c>
      <c r="F58" s="9">
        <v>153.5</v>
      </c>
      <c r="G58" s="12">
        <v>38.38</v>
      </c>
      <c r="H58" s="13">
        <v>86.67</v>
      </c>
      <c r="I58" s="12">
        <v>43.335</v>
      </c>
      <c r="J58" s="12">
        <v>81.715</v>
      </c>
      <c r="K58" s="10">
        <v>1</v>
      </c>
      <c r="L58" s="10"/>
    </row>
    <row r="59" spans="1:12" ht="14.25">
      <c r="A59" s="9" t="s">
        <v>19</v>
      </c>
      <c r="B59" s="9" t="s">
        <v>15</v>
      </c>
      <c r="C59" s="9" t="s">
        <v>20</v>
      </c>
      <c r="D59" s="9" t="s">
        <v>21</v>
      </c>
      <c r="E59" s="10">
        <v>13</v>
      </c>
      <c r="F59" s="9">
        <v>147</v>
      </c>
      <c r="G59" s="12">
        <v>36.75</v>
      </c>
      <c r="H59" s="13">
        <v>84.33</v>
      </c>
      <c r="I59" s="12">
        <v>42.165</v>
      </c>
      <c r="J59" s="12">
        <v>78.91499999999999</v>
      </c>
      <c r="K59" s="10">
        <v>2</v>
      </c>
      <c r="L59" s="10"/>
    </row>
    <row r="60" spans="1:12" ht="14.25">
      <c r="A60" s="9" t="s">
        <v>22</v>
      </c>
      <c r="B60" s="9" t="s">
        <v>15</v>
      </c>
      <c r="C60" s="9" t="s">
        <v>23</v>
      </c>
      <c r="D60" s="9" t="s">
        <v>24</v>
      </c>
      <c r="E60" s="10">
        <v>15</v>
      </c>
      <c r="F60" s="9">
        <v>137.5</v>
      </c>
      <c r="G60" s="12">
        <v>34.38</v>
      </c>
      <c r="H60" s="13">
        <v>85.67</v>
      </c>
      <c r="I60" s="12">
        <v>42.835</v>
      </c>
      <c r="J60" s="12">
        <v>77.215</v>
      </c>
      <c r="K60" s="10">
        <v>3</v>
      </c>
      <c r="L60" s="10"/>
    </row>
    <row r="61" spans="1:12" ht="14.25">
      <c r="A61" s="9" t="s">
        <v>25</v>
      </c>
      <c r="B61" s="9" t="s">
        <v>15</v>
      </c>
      <c r="C61" s="9" t="s">
        <v>26</v>
      </c>
      <c r="D61" s="9" t="s">
        <v>27</v>
      </c>
      <c r="E61" s="10">
        <v>17</v>
      </c>
      <c r="F61" s="9">
        <v>133</v>
      </c>
      <c r="G61" s="12">
        <v>33.25</v>
      </c>
      <c r="H61" s="13">
        <v>87</v>
      </c>
      <c r="I61" s="12">
        <v>43.5</v>
      </c>
      <c r="J61" s="12">
        <v>76.75</v>
      </c>
      <c r="K61" s="10">
        <v>4</v>
      </c>
      <c r="L61" s="10"/>
    </row>
    <row r="62" spans="1:12" ht="14.25">
      <c r="A62" s="9" t="s">
        <v>53</v>
      </c>
      <c r="B62" s="9" t="s">
        <v>15</v>
      </c>
      <c r="C62" s="18" t="s">
        <v>54</v>
      </c>
      <c r="D62" s="9" t="s">
        <v>55</v>
      </c>
      <c r="E62" s="10">
        <v>4</v>
      </c>
      <c r="F62" s="18">
        <v>121.5</v>
      </c>
      <c r="G62" s="12">
        <v>30.38</v>
      </c>
      <c r="H62" s="13">
        <v>82.67</v>
      </c>
      <c r="I62" s="12">
        <v>41.335</v>
      </c>
      <c r="J62" s="12">
        <v>71.715</v>
      </c>
      <c r="K62" s="10">
        <v>1</v>
      </c>
      <c r="L62" s="10" t="s">
        <v>56</v>
      </c>
    </row>
    <row r="63" spans="1:12" ht="14.25">
      <c r="A63" s="9" t="s">
        <v>93</v>
      </c>
      <c r="B63" s="9" t="s">
        <v>94</v>
      </c>
      <c r="C63" s="9" t="s">
        <v>95</v>
      </c>
      <c r="D63" s="9" t="s">
        <v>96</v>
      </c>
      <c r="E63" s="10">
        <v>1</v>
      </c>
      <c r="F63" s="19">
        <v>134</v>
      </c>
      <c r="G63" s="12">
        <v>33.5</v>
      </c>
      <c r="H63" s="13">
        <v>81.67</v>
      </c>
      <c r="I63" s="12">
        <v>40.835</v>
      </c>
      <c r="J63" s="12">
        <v>74.33500000000001</v>
      </c>
      <c r="K63" s="10">
        <v>1</v>
      </c>
      <c r="L63" s="10"/>
    </row>
    <row r="64" spans="1:12" ht="14.25">
      <c r="A64" s="9" t="s">
        <v>116</v>
      </c>
      <c r="B64" s="9" t="s">
        <v>94</v>
      </c>
      <c r="C64" s="9" t="s">
        <v>117</v>
      </c>
      <c r="D64" s="9" t="s">
        <v>118</v>
      </c>
      <c r="E64" s="10">
        <v>10</v>
      </c>
      <c r="F64" s="19">
        <v>157</v>
      </c>
      <c r="G64" s="12">
        <v>39.25</v>
      </c>
      <c r="H64" s="13">
        <v>81.33</v>
      </c>
      <c r="I64" s="12">
        <v>40.665</v>
      </c>
      <c r="J64" s="12">
        <v>79.91499999999999</v>
      </c>
      <c r="K64" s="10">
        <v>1</v>
      </c>
      <c r="L64" s="10" t="s">
        <v>56</v>
      </c>
    </row>
    <row r="65" spans="1:12" ht="14.25">
      <c r="A65" s="9" t="s">
        <v>237</v>
      </c>
      <c r="B65" s="9" t="s">
        <v>238</v>
      </c>
      <c r="C65" s="9" t="s">
        <v>239</v>
      </c>
      <c r="D65" s="9" t="s">
        <v>240</v>
      </c>
      <c r="E65" s="10">
        <v>13</v>
      </c>
      <c r="F65" s="19">
        <v>157</v>
      </c>
      <c r="G65" s="12">
        <v>39.25</v>
      </c>
      <c r="H65" s="13">
        <v>88.83</v>
      </c>
      <c r="I65" s="12">
        <v>44.415</v>
      </c>
      <c r="J65" s="12">
        <v>83.665</v>
      </c>
      <c r="K65" s="10">
        <v>1</v>
      </c>
      <c r="L65" s="10"/>
    </row>
    <row r="66" spans="1:12" ht="14.25">
      <c r="A66" s="9" t="s">
        <v>244</v>
      </c>
      <c r="B66" s="9" t="s">
        <v>238</v>
      </c>
      <c r="C66" s="9" t="s">
        <v>245</v>
      </c>
      <c r="D66" s="9" t="s">
        <v>246</v>
      </c>
      <c r="E66" s="10">
        <v>11</v>
      </c>
      <c r="F66" s="9">
        <v>156</v>
      </c>
      <c r="G66" s="12">
        <v>39</v>
      </c>
      <c r="H66" s="13">
        <v>81.5</v>
      </c>
      <c r="I66" s="12">
        <v>40.75</v>
      </c>
      <c r="J66" s="12">
        <v>79.75</v>
      </c>
      <c r="K66" s="10">
        <v>2</v>
      </c>
      <c r="L66" s="10"/>
    </row>
    <row r="67" spans="1:12" ht="14.25">
      <c r="A67" s="9" t="s">
        <v>265</v>
      </c>
      <c r="B67" s="9" t="s">
        <v>238</v>
      </c>
      <c r="C67" s="9" t="s">
        <v>266</v>
      </c>
      <c r="D67" s="9" t="s">
        <v>267</v>
      </c>
      <c r="E67" s="10">
        <v>4</v>
      </c>
      <c r="F67" s="9">
        <v>143</v>
      </c>
      <c r="G67" s="12">
        <v>35.75</v>
      </c>
      <c r="H67" s="13">
        <v>86.67</v>
      </c>
      <c r="I67" s="12">
        <v>43.335</v>
      </c>
      <c r="J67" s="12">
        <v>79.08500000000001</v>
      </c>
      <c r="K67" s="10">
        <v>3</v>
      </c>
      <c r="L67" s="10"/>
    </row>
    <row r="68" spans="1:12" ht="14.25">
      <c r="A68" s="9" t="s">
        <v>250</v>
      </c>
      <c r="B68" s="9" t="s">
        <v>238</v>
      </c>
      <c r="C68" s="9" t="s">
        <v>251</v>
      </c>
      <c r="D68" s="9" t="s">
        <v>252</v>
      </c>
      <c r="E68" s="10">
        <v>6</v>
      </c>
      <c r="F68" s="9">
        <v>152.5</v>
      </c>
      <c r="G68" s="12">
        <v>38.13</v>
      </c>
      <c r="H68" s="13">
        <v>81.33</v>
      </c>
      <c r="I68" s="12">
        <v>40.665</v>
      </c>
      <c r="J68" s="12">
        <v>78.795</v>
      </c>
      <c r="K68" s="10">
        <v>4</v>
      </c>
      <c r="L68" s="10"/>
    </row>
    <row r="69" spans="1:12" ht="14.25">
      <c r="A69" s="9" t="s">
        <v>256</v>
      </c>
      <c r="B69" s="9" t="s">
        <v>238</v>
      </c>
      <c r="C69" s="9" t="s">
        <v>257</v>
      </c>
      <c r="D69" s="9" t="s">
        <v>258</v>
      </c>
      <c r="E69" s="10">
        <v>17</v>
      </c>
      <c r="F69" s="9">
        <v>148</v>
      </c>
      <c r="G69" s="12">
        <v>37</v>
      </c>
      <c r="H69" s="13">
        <v>83.5</v>
      </c>
      <c r="I69" s="12">
        <v>41.75</v>
      </c>
      <c r="J69" s="12">
        <v>78.75</v>
      </c>
      <c r="K69" s="10">
        <v>5</v>
      </c>
      <c r="L69" s="10"/>
    </row>
    <row r="70" spans="1:12" ht="14.25">
      <c r="A70" s="9" t="s">
        <v>290</v>
      </c>
      <c r="B70" s="9" t="s">
        <v>238</v>
      </c>
      <c r="C70" s="9" t="s">
        <v>291</v>
      </c>
      <c r="D70" s="9" t="s">
        <v>292</v>
      </c>
      <c r="E70" s="10">
        <v>2</v>
      </c>
      <c r="F70" s="9">
        <v>144</v>
      </c>
      <c r="G70" s="12">
        <v>36</v>
      </c>
      <c r="H70" s="13">
        <v>79.5</v>
      </c>
      <c r="I70" s="12">
        <v>39.75</v>
      </c>
      <c r="J70" s="12">
        <v>75.75</v>
      </c>
      <c r="K70" s="10">
        <v>1</v>
      </c>
      <c r="L70" s="10" t="s">
        <v>56</v>
      </c>
    </row>
    <row r="71" spans="1:12" ht="14.25">
      <c r="A71" s="9" t="s">
        <v>135</v>
      </c>
      <c r="B71" s="9" t="s">
        <v>136</v>
      </c>
      <c r="C71" s="9" t="s">
        <v>137</v>
      </c>
      <c r="D71" s="9" t="s">
        <v>138</v>
      </c>
      <c r="E71" s="10">
        <v>18</v>
      </c>
      <c r="F71" s="9">
        <v>132.5</v>
      </c>
      <c r="G71" s="12">
        <v>33.13</v>
      </c>
      <c r="H71" s="13">
        <v>85.33</v>
      </c>
      <c r="I71" s="12">
        <v>42.665</v>
      </c>
      <c r="J71" s="12">
        <v>75.795</v>
      </c>
      <c r="K71" s="10">
        <v>1</v>
      </c>
      <c r="L71" s="10"/>
    </row>
    <row r="72" spans="1:12" ht="14.25">
      <c r="A72" s="9" t="s">
        <v>139</v>
      </c>
      <c r="B72" s="9" t="s">
        <v>136</v>
      </c>
      <c r="C72" s="9" t="s">
        <v>140</v>
      </c>
      <c r="D72" s="9" t="s">
        <v>141</v>
      </c>
      <c r="E72" s="10">
        <v>14</v>
      </c>
      <c r="F72" s="19">
        <v>125</v>
      </c>
      <c r="G72" s="12">
        <v>31.25</v>
      </c>
      <c r="H72" s="13">
        <v>78.33</v>
      </c>
      <c r="I72" s="12">
        <v>39.165</v>
      </c>
      <c r="J72" s="12">
        <v>70.41499999999999</v>
      </c>
      <c r="K72" s="10">
        <v>2</v>
      </c>
      <c r="L72" s="10"/>
    </row>
    <row r="73" spans="1:12" ht="14.25">
      <c r="A73" s="9" t="s">
        <v>142</v>
      </c>
      <c r="B73" s="9" t="s">
        <v>136</v>
      </c>
      <c r="C73" s="9" t="s">
        <v>143</v>
      </c>
      <c r="D73" s="9" t="s">
        <v>144</v>
      </c>
      <c r="E73" s="10">
        <v>1</v>
      </c>
      <c r="F73" s="19">
        <v>113</v>
      </c>
      <c r="G73" s="12">
        <v>28.25</v>
      </c>
      <c r="H73" s="13">
        <v>81.33</v>
      </c>
      <c r="I73" s="12">
        <v>40.665</v>
      </c>
      <c r="J73" s="12">
        <v>68.91499999999999</v>
      </c>
      <c r="K73" s="10">
        <v>3</v>
      </c>
      <c r="L73" s="10"/>
    </row>
    <row r="74" spans="1:12" ht="14.25">
      <c r="A74" s="9" t="s">
        <v>149</v>
      </c>
      <c r="B74" s="9" t="s">
        <v>136</v>
      </c>
      <c r="C74" s="9" t="s">
        <v>150</v>
      </c>
      <c r="D74" s="9" t="s">
        <v>151</v>
      </c>
      <c r="E74" s="10">
        <v>17</v>
      </c>
      <c r="F74" s="19">
        <v>121</v>
      </c>
      <c r="G74" s="12">
        <v>30.25</v>
      </c>
      <c r="H74" s="13">
        <v>82.67</v>
      </c>
      <c r="I74" s="12">
        <v>41.335</v>
      </c>
      <c r="J74" s="12">
        <v>71.58500000000001</v>
      </c>
      <c r="K74" s="10">
        <v>1</v>
      </c>
      <c r="L74" s="10" t="s">
        <v>56</v>
      </c>
    </row>
    <row r="75" spans="1:12" ht="14.25">
      <c r="A75" s="9" t="s">
        <v>490</v>
      </c>
      <c r="B75" s="9" t="s">
        <v>491</v>
      </c>
      <c r="C75" s="9" t="s">
        <v>492</v>
      </c>
      <c r="D75" s="9" t="s">
        <v>493</v>
      </c>
      <c r="E75" s="10">
        <v>13</v>
      </c>
      <c r="F75" s="9">
        <v>153</v>
      </c>
      <c r="G75" s="12">
        <v>38.25</v>
      </c>
      <c r="H75" s="13">
        <v>89</v>
      </c>
      <c r="I75" s="12">
        <v>44.5</v>
      </c>
      <c r="J75" s="12">
        <v>82.75</v>
      </c>
      <c r="K75" s="10">
        <v>1</v>
      </c>
      <c r="L75" s="10"/>
    </row>
    <row r="76" spans="1:12" ht="14.25">
      <c r="A76" s="9" t="s">
        <v>494</v>
      </c>
      <c r="B76" s="9" t="s">
        <v>491</v>
      </c>
      <c r="C76" s="9" t="s">
        <v>495</v>
      </c>
      <c r="D76" s="9" t="s">
        <v>496</v>
      </c>
      <c r="E76" s="10">
        <v>17</v>
      </c>
      <c r="F76" s="9">
        <v>145.5</v>
      </c>
      <c r="G76" s="12">
        <v>36.38</v>
      </c>
      <c r="H76" s="13">
        <v>84.32</v>
      </c>
      <c r="I76" s="12">
        <v>42.16</v>
      </c>
      <c r="J76" s="12">
        <v>78.53999999999999</v>
      </c>
      <c r="K76" s="10">
        <v>2</v>
      </c>
      <c r="L76" s="10"/>
    </row>
    <row r="77" spans="1:12" ht="14.25">
      <c r="A77" s="9" t="s">
        <v>497</v>
      </c>
      <c r="B77" s="9" t="s">
        <v>491</v>
      </c>
      <c r="C77" s="9" t="s">
        <v>498</v>
      </c>
      <c r="D77" s="9" t="s">
        <v>499</v>
      </c>
      <c r="E77" s="10">
        <v>18</v>
      </c>
      <c r="F77" s="9">
        <v>144.5</v>
      </c>
      <c r="G77" s="12">
        <v>36.13</v>
      </c>
      <c r="H77" s="13">
        <v>81.43</v>
      </c>
      <c r="I77" s="12">
        <v>40.715</v>
      </c>
      <c r="J77" s="12">
        <v>76.845</v>
      </c>
      <c r="K77" s="10">
        <v>3</v>
      </c>
      <c r="L77" s="10"/>
    </row>
    <row r="78" spans="1:12" ht="14.25">
      <c r="A78" s="9" t="s">
        <v>525</v>
      </c>
      <c r="B78" s="9" t="s">
        <v>491</v>
      </c>
      <c r="C78" s="9" t="s">
        <v>526</v>
      </c>
      <c r="D78" s="9" t="s">
        <v>527</v>
      </c>
      <c r="E78" s="10">
        <v>16</v>
      </c>
      <c r="F78" s="9">
        <v>134</v>
      </c>
      <c r="G78" s="12">
        <v>33.5</v>
      </c>
      <c r="H78" s="13">
        <v>80.37</v>
      </c>
      <c r="I78" s="12">
        <v>40.185</v>
      </c>
      <c r="J78" s="12">
        <v>73.685</v>
      </c>
      <c r="K78" s="10">
        <v>1</v>
      </c>
      <c r="L78" s="10" t="s">
        <v>56</v>
      </c>
    </row>
    <row r="79" spans="1:12" ht="14.25">
      <c r="A79" s="9" t="s">
        <v>453</v>
      </c>
      <c r="B79" s="9" t="s">
        <v>454</v>
      </c>
      <c r="C79" s="9" t="s">
        <v>455</v>
      </c>
      <c r="D79" s="9" t="s">
        <v>456</v>
      </c>
      <c r="E79" s="10">
        <v>8</v>
      </c>
      <c r="F79" s="9">
        <v>145.5</v>
      </c>
      <c r="G79" s="12">
        <v>36.38</v>
      </c>
      <c r="H79" s="13">
        <v>88.5</v>
      </c>
      <c r="I79" s="12">
        <v>44.25</v>
      </c>
      <c r="J79" s="12">
        <v>80.63</v>
      </c>
      <c r="K79" s="10">
        <v>1</v>
      </c>
      <c r="L79" s="10"/>
    </row>
    <row r="80" spans="1:12" ht="14.25">
      <c r="A80" s="9" t="s">
        <v>457</v>
      </c>
      <c r="B80" s="9" t="s">
        <v>454</v>
      </c>
      <c r="C80" s="9" t="s">
        <v>458</v>
      </c>
      <c r="D80" s="9" t="s">
        <v>459</v>
      </c>
      <c r="E80" s="10">
        <v>1</v>
      </c>
      <c r="F80" s="19">
        <v>136</v>
      </c>
      <c r="G80" s="12">
        <v>34</v>
      </c>
      <c r="H80" s="13">
        <v>89.73</v>
      </c>
      <c r="I80" s="12">
        <v>44.865</v>
      </c>
      <c r="J80" s="12">
        <v>78.86500000000001</v>
      </c>
      <c r="K80" s="10">
        <v>2</v>
      </c>
      <c r="L80" s="10"/>
    </row>
    <row r="81" spans="1:12" ht="14.25">
      <c r="A81" s="9" t="s">
        <v>605</v>
      </c>
      <c r="B81" s="24" t="s">
        <v>606</v>
      </c>
      <c r="C81" s="9" t="s">
        <v>607</v>
      </c>
      <c r="D81" s="9" t="s">
        <v>608</v>
      </c>
      <c r="E81" s="10">
        <v>1</v>
      </c>
      <c r="F81" s="9">
        <v>153</v>
      </c>
      <c r="G81" s="12">
        <v>30.6</v>
      </c>
      <c r="H81" s="13">
        <v>89</v>
      </c>
      <c r="I81" s="12">
        <v>53.4</v>
      </c>
      <c r="J81" s="12">
        <v>84</v>
      </c>
      <c r="K81" s="10">
        <v>1</v>
      </c>
      <c r="L81" s="10"/>
    </row>
    <row r="82" spans="1:12" ht="14.25">
      <c r="A82" s="9" t="s">
        <v>352</v>
      </c>
      <c r="B82" s="14" t="s">
        <v>353</v>
      </c>
      <c r="C82" s="9" t="s">
        <v>354</v>
      </c>
      <c r="D82" s="9" t="s">
        <v>355</v>
      </c>
      <c r="E82" s="10">
        <v>17</v>
      </c>
      <c r="F82" s="19">
        <v>113.5</v>
      </c>
      <c r="G82" s="12">
        <v>28.38</v>
      </c>
      <c r="H82" s="13">
        <v>89.15</v>
      </c>
      <c r="I82" s="12">
        <v>44.575</v>
      </c>
      <c r="J82" s="12">
        <v>72.955</v>
      </c>
      <c r="K82" s="10">
        <v>1</v>
      </c>
      <c r="L82" s="10"/>
    </row>
    <row r="83" spans="1:12" ht="14.25">
      <c r="A83" s="9" t="s">
        <v>49</v>
      </c>
      <c r="B83" s="9" t="s">
        <v>50</v>
      </c>
      <c r="C83" s="9" t="s">
        <v>51</v>
      </c>
      <c r="D83" s="9" t="s">
        <v>52</v>
      </c>
      <c r="E83" s="10">
        <v>9</v>
      </c>
      <c r="F83" s="19">
        <v>84.5</v>
      </c>
      <c r="G83" s="12">
        <v>21.13</v>
      </c>
      <c r="H83" s="13">
        <v>77.33</v>
      </c>
      <c r="I83" s="12">
        <v>38.665</v>
      </c>
      <c r="J83" s="12">
        <v>59.795</v>
      </c>
      <c r="K83" s="10">
        <v>1</v>
      </c>
      <c r="L83" s="10"/>
    </row>
    <row r="84" spans="1:12" ht="14.25">
      <c r="A84" s="9" t="s">
        <v>66</v>
      </c>
      <c r="B84" s="9" t="s">
        <v>50</v>
      </c>
      <c r="C84" s="9" t="s">
        <v>67</v>
      </c>
      <c r="D84" s="9" t="s">
        <v>68</v>
      </c>
      <c r="E84" s="10">
        <v>2</v>
      </c>
      <c r="F84" s="19">
        <v>107</v>
      </c>
      <c r="G84" s="12">
        <v>26.75</v>
      </c>
      <c r="H84" s="13">
        <v>85.33</v>
      </c>
      <c r="I84" s="12">
        <v>42.665</v>
      </c>
      <c r="J84" s="12">
        <v>69.41499999999999</v>
      </c>
      <c r="K84" s="10">
        <v>1</v>
      </c>
      <c r="L84" s="10" t="s">
        <v>56</v>
      </c>
    </row>
    <row r="85" spans="1:12" ht="14.25">
      <c r="A85" s="9" t="s">
        <v>103</v>
      </c>
      <c r="B85" s="9" t="s">
        <v>104</v>
      </c>
      <c r="C85" s="9" t="s">
        <v>105</v>
      </c>
      <c r="D85" s="9" t="s">
        <v>106</v>
      </c>
      <c r="E85" s="10">
        <v>2</v>
      </c>
      <c r="F85" s="19">
        <v>146.5</v>
      </c>
      <c r="G85" s="12">
        <v>36.63</v>
      </c>
      <c r="H85" s="13">
        <v>78</v>
      </c>
      <c r="I85" s="12">
        <v>39</v>
      </c>
      <c r="J85" s="12">
        <v>75.63</v>
      </c>
      <c r="K85" s="10">
        <v>2</v>
      </c>
      <c r="L85" s="10"/>
    </row>
    <row r="86" spans="1:12" ht="14.25">
      <c r="A86" s="9" t="s">
        <v>110</v>
      </c>
      <c r="B86" s="9" t="s">
        <v>104</v>
      </c>
      <c r="C86" s="9" t="s">
        <v>111</v>
      </c>
      <c r="D86" s="9" t="s">
        <v>112</v>
      </c>
      <c r="E86" s="10">
        <v>8</v>
      </c>
      <c r="F86" s="9">
        <v>134</v>
      </c>
      <c r="G86" s="12">
        <v>33.5</v>
      </c>
      <c r="H86" s="13">
        <v>85</v>
      </c>
      <c r="I86" s="12">
        <v>42.5</v>
      </c>
      <c r="J86" s="12">
        <v>76</v>
      </c>
      <c r="K86" s="10">
        <v>1</v>
      </c>
      <c r="L86" s="10"/>
    </row>
    <row r="87" spans="1:12" ht="14.25">
      <c r="A87" s="9" t="s">
        <v>122</v>
      </c>
      <c r="B87" s="9" t="s">
        <v>104</v>
      </c>
      <c r="C87" s="9" t="s">
        <v>123</v>
      </c>
      <c r="D87" s="9" t="s">
        <v>124</v>
      </c>
      <c r="E87" s="10">
        <v>9</v>
      </c>
      <c r="F87" s="9">
        <v>135.5</v>
      </c>
      <c r="G87" s="12">
        <v>33.88</v>
      </c>
      <c r="H87" s="13">
        <v>72.33</v>
      </c>
      <c r="I87" s="12">
        <v>36.165</v>
      </c>
      <c r="J87" s="12">
        <v>70.045</v>
      </c>
      <c r="K87" s="10">
        <v>1</v>
      </c>
      <c r="L87" s="10" t="s">
        <v>56</v>
      </c>
    </row>
    <row r="88" spans="1:12" ht="14.25">
      <c r="A88" s="9" t="s">
        <v>280</v>
      </c>
      <c r="B88" s="9" t="s">
        <v>281</v>
      </c>
      <c r="C88" s="9" t="s">
        <v>282</v>
      </c>
      <c r="D88" s="9" t="s">
        <v>283</v>
      </c>
      <c r="E88" s="10">
        <v>23</v>
      </c>
      <c r="F88" s="9">
        <v>123</v>
      </c>
      <c r="G88" s="12">
        <v>30.75</v>
      </c>
      <c r="H88" s="13">
        <v>84</v>
      </c>
      <c r="I88" s="12">
        <v>42</v>
      </c>
      <c r="J88" s="12">
        <v>72.75</v>
      </c>
      <c r="K88" s="10">
        <v>1</v>
      </c>
      <c r="L88" s="10"/>
    </row>
    <row r="89" spans="1:12" ht="14.25">
      <c r="A89" s="9" t="s">
        <v>299</v>
      </c>
      <c r="B89" s="9" t="s">
        <v>281</v>
      </c>
      <c r="C89" s="9" t="s">
        <v>300</v>
      </c>
      <c r="D89" s="9" t="s">
        <v>301</v>
      </c>
      <c r="E89" s="10">
        <v>8</v>
      </c>
      <c r="F89" s="9">
        <v>137</v>
      </c>
      <c r="G89" s="12">
        <v>34.25</v>
      </c>
      <c r="H89" s="13">
        <v>73.33</v>
      </c>
      <c r="I89" s="12">
        <v>36.665</v>
      </c>
      <c r="J89" s="12">
        <v>70.91499999999999</v>
      </c>
      <c r="K89" s="10">
        <v>1</v>
      </c>
      <c r="L89" s="10" t="s">
        <v>56</v>
      </c>
    </row>
    <row r="90" spans="1:12" ht="14.25">
      <c r="A90" s="9" t="s">
        <v>424</v>
      </c>
      <c r="B90" s="14" t="s">
        <v>421</v>
      </c>
      <c r="C90" s="9" t="s">
        <v>425</v>
      </c>
      <c r="D90" s="9" t="s">
        <v>426</v>
      </c>
      <c r="E90" s="10">
        <v>15</v>
      </c>
      <c r="F90" s="9">
        <v>109</v>
      </c>
      <c r="G90" s="12">
        <v>27.25</v>
      </c>
      <c r="H90" s="13">
        <v>87.5</v>
      </c>
      <c r="I90" s="12">
        <v>43.75</v>
      </c>
      <c r="J90" s="12">
        <v>71</v>
      </c>
      <c r="K90" s="10">
        <v>1</v>
      </c>
      <c r="L90" s="10"/>
    </row>
    <row r="91" spans="1:12" ht="14.25">
      <c r="A91" s="9" t="s">
        <v>420</v>
      </c>
      <c r="B91" s="14" t="s">
        <v>421</v>
      </c>
      <c r="C91" s="9" t="s">
        <v>422</v>
      </c>
      <c r="D91" s="9" t="s">
        <v>423</v>
      </c>
      <c r="E91" s="10">
        <v>14</v>
      </c>
      <c r="F91" s="9">
        <v>113</v>
      </c>
      <c r="G91" s="12">
        <v>28.25</v>
      </c>
      <c r="H91" s="13">
        <v>80</v>
      </c>
      <c r="I91" s="12">
        <v>40</v>
      </c>
      <c r="J91" s="12">
        <v>68.25</v>
      </c>
      <c r="K91" s="10">
        <v>2</v>
      </c>
      <c r="L91" s="10"/>
    </row>
    <row r="92" spans="1:12" ht="14.25">
      <c r="A92" s="9" t="s">
        <v>648</v>
      </c>
      <c r="B92" s="9" t="s">
        <v>645</v>
      </c>
      <c r="C92" s="9" t="s">
        <v>649</v>
      </c>
      <c r="D92" s="9" t="s">
        <v>650</v>
      </c>
      <c r="E92" s="10">
        <v>14</v>
      </c>
      <c r="F92" s="19">
        <v>138.5</v>
      </c>
      <c r="G92" s="12">
        <v>34.63</v>
      </c>
      <c r="H92" s="13">
        <v>85</v>
      </c>
      <c r="I92" s="12">
        <v>42.5</v>
      </c>
      <c r="J92" s="12">
        <v>77.13</v>
      </c>
      <c r="K92" s="10">
        <v>1</v>
      </c>
      <c r="L92" s="10"/>
    </row>
    <row r="93" spans="1:12" ht="14.25">
      <c r="A93" s="9" t="s">
        <v>644</v>
      </c>
      <c r="B93" s="9" t="s">
        <v>645</v>
      </c>
      <c r="C93" s="9" t="s">
        <v>646</v>
      </c>
      <c r="D93" s="9" t="s">
        <v>647</v>
      </c>
      <c r="E93" s="10">
        <v>13</v>
      </c>
      <c r="F93" s="9">
        <v>141</v>
      </c>
      <c r="G93" s="12">
        <v>35.25</v>
      </c>
      <c r="H93" s="13">
        <v>77.67</v>
      </c>
      <c r="I93" s="12">
        <v>38.835</v>
      </c>
      <c r="J93" s="12">
        <v>74.08500000000001</v>
      </c>
      <c r="K93" s="10">
        <v>2</v>
      </c>
      <c r="L93" s="10"/>
    </row>
    <row r="94" spans="1:12" ht="14.25">
      <c r="A94" s="9" t="s">
        <v>379</v>
      </c>
      <c r="B94" s="14" t="s">
        <v>380</v>
      </c>
      <c r="C94" s="9" t="s">
        <v>381</v>
      </c>
      <c r="D94" s="9" t="s">
        <v>382</v>
      </c>
      <c r="E94" s="10">
        <v>7</v>
      </c>
      <c r="F94" s="9">
        <v>144</v>
      </c>
      <c r="G94" s="12">
        <v>36</v>
      </c>
      <c r="H94" s="13">
        <v>87.67</v>
      </c>
      <c r="I94" s="12">
        <v>43.835</v>
      </c>
      <c r="J94" s="12">
        <v>79.83500000000001</v>
      </c>
      <c r="K94" s="10">
        <v>1</v>
      </c>
      <c r="L94" s="10"/>
    </row>
    <row r="95" spans="1:12" ht="14.25">
      <c r="A95" s="9" t="s">
        <v>386</v>
      </c>
      <c r="B95" s="14" t="s">
        <v>380</v>
      </c>
      <c r="C95" s="9" t="s">
        <v>387</v>
      </c>
      <c r="D95" s="9" t="s">
        <v>388</v>
      </c>
      <c r="E95" s="10">
        <v>6</v>
      </c>
      <c r="F95" s="9">
        <v>126</v>
      </c>
      <c r="G95" s="12">
        <v>31.5</v>
      </c>
      <c r="H95" s="13">
        <v>88.33</v>
      </c>
      <c r="I95" s="12">
        <v>44.165</v>
      </c>
      <c r="J95" s="12">
        <v>75.66499999999999</v>
      </c>
      <c r="K95" s="10">
        <v>2</v>
      </c>
      <c r="L95" s="10"/>
    </row>
    <row r="96" spans="1:12" ht="14.25">
      <c r="A96" s="9" t="s">
        <v>383</v>
      </c>
      <c r="B96" s="14" t="s">
        <v>380</v>
      </c>
      <c r="C96" s="9" t="s">
        <v>384</v>
      </c>
      <c r="D96" s="9" t="s">
        <v>385</v>
      </c>
      <c r="E96" s="10">
        <v>1</v>
      </c>
      <c r="F96" s="9">
        <v>132</v>
      </c>
      <c r="G96" s="12">
        <v>33</v>
      </c>
      <c r="H96" s="13">
        <v>84.67</v>
      </c>
      <c r="I96" s="12">
        <v>42.335</v>
      </c>
      <c r="J96" s="12">
        <v>75.33500000000001</v>
      </c>
      <c r="K96" s="10">
        <v>3</v>
      </c>
      <c r="L96" s="10"/>
    </row>
    <row r="97" spans="1:12" ht="14.25">
      <c r="A97" s="9" t="s">
        <v>518</v>
      </c>
      <c r="B97" s="9" t="s">
        <v>519</v>
      </c>
      <c r="C97" s="9" t="s">
        <v>520</v>
      </c>
      <c r="D97" s="9" t="s">
        <v>521</v>
      </c>
      <c r="E97" s="10">
        <v>22</v>
      </c>
      <c r="F97" s="11">
        <v>118.5</v>
      </c>
      <c r="G97" s="12">
        <v>29.63</v>
      </c>
      <c r="H97" s="13">
        <v>87.08</v>
      </c>
      <c r="I97" s="12">
        <v>43.54</v>
      </c>
      <c r="J97" s="12">
        <v>73.17</v>
      </c>
      <c r="K97" s="10">
        <v>1</v>
      </c>
      <c r="L97" s="10"/>
    </row>
    <row r="98" spans="1:12" ht="14.25">
      <c r="A98" s="9" t="s">
        <v>472</v>
      </c>
      <c r="B98" s="9" t="s">
        <v>473</v>
      </c>
      <c r="C98" s="9" t="s">
        <v>474</v>
      </c>
      <c r="D98" s="9" t="s">
        <v>475</v>
      </c>
      <c r="E98" s="10">
        <v>3</v>
      </c>
      <c r="F98" s="9">
        <v>130.5</v>
      </c>
      <c r="G98" s="12">
        <v>32.63</v>
      </c>
      <c r="H98" s="13">
        <v>80.67</v>
      </c>
      <c r="I98" s="12">
        <v>40.335</v>
      </c>
      <c r="J98" s="12">
        <v>72.965</v>
      </c>
      <c r="K98" s="10">
        <v>1</v>
      </c>
      <c r="L98" s="10"/>
    </row>
    <row r="99" spans="1:12" ht="14.25">
      <c r="A99" s="9" t="s">
        <v>145</v>
      </c>
      <c r="B99" s="9" t="s">
        <v>146</v>
      </c>
      <c r="C99" s="9" t="s">
        <v>147</v>
      </c>
      <c r="D99" s="9" t="s">
        <v>148</v>
      </c>
      <c r="E99" s="10">
        <v>16</v>
      </c>
      <c r="F99" s="9">
        <v>107</v>
      </c>
      <c r="G99" s="12">
        <v>26.75</v>
      </c>
      <c r="H99" s="13">
        <v>77</v>
      </c>
      <c r="I99" s="12">
        <v>38.5</v>
      </c>
      <c r="J99" s="12">
        <v>65.25</v>
      </c>
      <c r="K99" s="10">
        <v>1</v>
      </c>
      <c r="L99" s="10"/>
    </row>
    <row r="100" spans="1:12" ht="14.25">
      <c r="A100" s="9" t="s">
        <v>673</v>
      </c>
      <c r="B100" s="9" t="s">
        <v>674</v>
      </c>
      <c r="C100" s="9" t="s">
        <v>675</v>
      </c>
      <c r="D100" s="9" t="s">
        <v>676</v>
      </c>
      <c r="E100" s="10">
        <v>22</v>
      </c>
      <c r="F100" s="9">
        <v>163</v>
      </c>
      <c r="G100" s="12">
        <v>40.75</v>
      </c>
      <c r="H100" s="13">
        <v>83.67</v>
      </c>
      <c r="I100" s="12">
        <v>41.835</v>
      </c>
      <c r="J100" s="12">
        <v>82.585</v>
      </c>
      <c r="K100" s="10">
        <v>1</v>
      </c>
      <c r="L100" s="10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4">
      <selection activeCell="J22" sqref="J22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4.37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92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3"/>
      <c r="B3" s="4"/>
      <c r="C3" s="4"/>
      <c r="D3" s="5"/>
      <c r="E3" s="4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20" s="25" customFormat="1" ht="15.75" customHeight="1">
      <c r="A4" s="36" t="s">
        <v>93</v>
      </c>
      <c r="B4" s="36" t="s">
        <v>94</v>
      </c>
      <c r="C4" s="36" t="s">
        <v>95</v>
      </c>
      <c r="D4" s="36" t="s">
        <v>96</v>
      </c>
      <c r="E4" s="38">
        <v>1</v>
      </c>
      <c r="F4" s="73">
        <v>134</v>
      </c>
      <c r="G4" s="39">
        <v>33.5</v>
      </c>
      <c r="H4" s="40">
        <v>81.67</v>
      </c>
      <c r="I4" s="39">
        <f aca="true" t="shared" si="0" ref="I4:I26">H4/2</f>
        <v>40.835</v>
      </c>
      <c r="J4" s="39">
        <f aca="true" t="shared" si="1" ref="J4:J26">G4+I4</f>
        <v>74.33500000000001</v>
      </c>
      <c r="K4" s="38">
        <f>RANK(J4,$J$4:$J$6)</f>
        <v>1</v>
      </c>
      <c r="L4" s="57" t="s">
        <v>18</v>
      </c>
      <c r="M4" s="88"/>
      <c r="N4" s="59">
        <f>F4/2*0.5</f>
        <v>33.5</v>
      </c>
      <c r="O4" s="60">
        <f>IF(N4=G4,0)</f>
        <v>0</v>
      </c>
      <c r="P4" s="60"/>
      <c r="T4" s="25">
        <v>1</v>
      </c>
    </row>
    <row r="5" spans="1:20" s="25" customFormat="1" ht="15.75" customHeight="1">
      <c r="A5" s="36" t="s">
        <v>97</v>
      </c>
      <c r="B5" s="36" t="s">
        <v>94</v>
      </c>
      <c r="C5" s="36" t="s">
        <v>98</v>
      </c>
      <c r="D5" s="36" t="s">
        <v>99</v>
      </c>
      <c r="E5" s="38">
        <v>3</v>
      </c>
      <c r="F5" s="73">
        <v>122</v>
      </c>
      <c r="G5" s="39">
        <v>30.5</v>
      </c>
      <c r="H5" s="40">
        <v>86.33</v>
      </c>
      <c r="I5" s="39">
        <f t="shared" si="0"/>
        <v>43.165</v>
      </c>
      <c r="J5" s="39">
        <f t="shared" si="1"/>
        <v>73.66499999999999</v>
      </c>
      <c r="K5" s="38">
        <f>RANK(J5,$J$4:$J$6)</f>
        <v>2</v>
      </c>
      <c r="L5" s="89"/>
      <c r="M5" s="88"/>
      <c r="N5" s="59">
        <f aca="true" t="shared" si="2" ref="N5:N27">F5/2*0.5</f>
        <v>30.5</v>
      </c>
      <c r="O5" s="60">
        <f aca="true" t="shared" si="3" ref="O5:O27">IF(N5=G5,0)</f>
        <v>0</v>
      </c>
      <c r="P5" s="60"/>
      <c r="T5" s="25">
        <v>2</v>
      </c>
    </row>
    <row r="6" spans="1:20" s="25" customFormat="1" ht="15.75" customHeight="1">
      <c r="A6" s="36" t="s">
        <v>100</v>
      </c>
      <c r="B6" s="36" t="s">
        <v>94</v>
      </c>
      <c r="C6" s="36" t="s">
        <v>101</v>
      </c>
      <c r="D6" s="36" t="s">
        <v>102</v>
      </c>
      <c r="E6" s="38">
        <v>4</v>
      </c>
      <c r="F6" s="73">
        <v>121.5</v>
      </c>
      <c r="G6" s="39">
        <v>30.38</v>
      </c>
      <c r="H6" s="40">
        <v>80.67</v>
      </c>
      <c r="I6" s="39">
        <f t="shared" si="0"/>
        <v>40.335</v>
      </c>
      <c r="J6" s="39">
        <f t="shared" si="1"/>
        <v>70.715</v>
      </c>
      <c r="K6" s="38">
        <f>RANK(J6,$J$4:$J$6)</f>
        <v>3</v>
      </c>
      <c r="L6" s="89"/>
      <c r="M6" s="88"/>
      <c r="N6" s="59">
        <f t="shared" si="2"/>
        <v>30.375</v>
      </c>
      <c r="O6" s="60" t="b">
        <f t="shared" si="3"/>
        <v>0</v>
      </c>
      <c r="P6" s="60"/>
      <c r="T6" s="25">
        <v>3</v>
      </c>
    </row>
    <row r="7" spans="1:20" s="25" customFormat="1" ht="15.75" customHeight="1">
      <c r="A7" s="5" t="s">
        <v>103</v>
      </c>
      <c r="B7" s="5" t="s">
        <v>104</v>
      </c>
      <c r="C7" s="5" t="s">
        <v>105</v>
      </c>
      <c r="D7" s="5" t="s">
        <v>106</v>
      </c>
      <c r="E7" s="10">
        <v>2</v>
      </c>
      <c r="F7" s="74">
        <v>146.5</v>
      </c>
      <c r="G7" s="12">
        <v>36.63</v>
      </c>
      <c r="H7" s="13">
        <v>78</v>
      </c>
      <c r="I7" s="12">
        <f t="shared" si="0"/>
        <v>39</v>
      </c>
      <c r="J7" s="12">
        <f t="shared" si="1"/>
        <v>75.63</v>
      </c>
      <c r="K7" s="10">
        <f>RANK(J7,$J$7:$J$10)</f>
        <v>2</v>
      </c>
      <c r="L7" s="57" t="s">
        <v>18</v>
      </c>
      <c r="M7" s="85"/>
      <c r="N7" s="59">
        <f t="shared" si="2"/>
        <v>36.625</v>
      </c>
      <c r="O7" s="60" t="b">
        <f t="shared" si="3"/>
        <v>0</v>
      </c>
      <c r="P7" s="60"/>
      <c r="T7" s="25">
        <v>4</v>
      </c>
    </row>
    <row r="8" spans="1:20" s="25" customFormat="1" ht="15.75" customHeight="1">
      <c r="A8" s="5" t="s">
        <v>107</v>
      </c>
      <c r="B8" s="5" t="s">
        <v>104</v>
      </c>
      <c r="C8" s="5" t="s">
        <v>108</v>
      </c>
      <c r="D8" s="5" t="s">
        <v>109</v>
      </c>
      <c r="E8" s="10">
        <v>5</v>
      </c>
      <c r="F8" s="74">
        <v>135</v>
      </c>
      <c r="G8" s="12">
        <v>33.75</v>
      </c>
      <c r="H8" s="13">
        <v>79.33</v>
      </c>
      <c r="I8" s="12">
        <f t="shared" si="0"/>
        <v>39.665</v>
      </c>
      <c r="J8" s="12">
        <f t="shared" si="1"/>
        <v>73.41499999999999</v>
      </c>
      <c r="K8" s="10">
        <f>RANK(J8,$J$7:$J$10)</f>
        <v>4</v>
      </c>
      <c r="L8" s="89"/>
      <c r="M8" s="85"/>
      <c r="N8" s="59">
        <f t="shared" si="2"/>
        <v>33.75</v>
      </c>
      <c r="O8" s="60">
        <f t="shared" si="3"/>
        <v>0</v>
      </c>
      <c r="P8" s="60"/>
      <c r="T8" s="25">
        <v>5</v>
      </c>
    </row>
    <row r="9" spans="1:20" s="25" customFormat="1" ht="15.75" customHeight="1">
      <c r="A9" s="5" t="s">
        <v>110</v>
      </c>
      <c r="B9" s="5" t="s">
        <v>104</v>
      </c>
      <c r="C9" s="5" t="s">
        <v>111</v>
      </c>
      <c r="D9" s="5" t="s">
        <v>112</v>
      </c>
      <c r="E9" s="10">
        <v>8</v>
      </c>
      <c r="F9" s="74">
        <v>134</v>
      </c>
      <c r="G9" s="12">
        <v>33.5</v>
      </c>
      <c r="H9" s="13">
        <v>85</v>
      </c>
      <c r="I9" s="12">
        <f t="shared" si="0"/>
        <v>42.5</v>
      </c>
      <c r="J9" s="12">
        <f t="shared" si="1"/>
        <v>76</v>
      </c>
      <c r="K9" s="10">
        <f>RANK(J9,$J$7:$J$10)</f>
        <v>1</v>
      </c>
      <c r="L9" s="57" t="s">
        <v>18</v>
      </c>
      <c r="M9" s="85"/>
      <c r="N9" s="59">
        <f t="shared" si="2"/>
        <v>33.5</v>
      </c>
      <c r="O9" s="60">
        <f t="shared" si="3"/>
        <v>0</v>
      </c>
      <c r="P9" s="60"/>
      <c r="T9" s="25">
        <v>6</v>
      </c>
    </row>
    <row r="10" spans="1:20" s="25" customFormat="1" ht="15.75" customHeight="1">
      <c r="A10" s="5" t="s">
        <v>113</v>
      </c>
      <c r="B10" s="5" t="s">
        <v>104</v>
      </c>
      <c r="C10" s="5" t="s">
        <v>114</v>
      </c>
      <c r="D10" s="5" t="s">
        <v>115</v>
      </c>
      <c r="E10" s="10">
        <v>7</v>
      </c>
      <c r="F10" s="74">
        <v>133.5</v>
      </c>
      <c r="G10" s="12">
        <v>33.38</v>
      </c>
      <c r="H10" s="13">
        <v>82.33</v>
      </c>
      <c r="I10" s="12">
        <f t="shared" si="0"/>
        <v>41.165</v>
      </c>
      <c r="J10" s="12">
        <f t="shared" si="1"/>
        <v>74.545</v>
      </c>
      <c r="K10" s="10">
        <f>RANK(J10,$J$7:$J$10)</f>
        <v>3</v>
      </c>
      <c r="L10" s="89"/>
      <c r="M10" s="85"/>
      <c r="N10" s="59">
        <f t="shared" si="2"/>
        <v>33.375</v>
      </c>
      <c r="O10" s="60" t="b">
        <f t="shared" si="3"/>
        <v>0</v>
      </c>
      <c r="P10" s="60"/>
      <c r="T10" s="25">
        <v>7</v>
      </c>
    </row>
    <row r="11" spans="1:20" s="25" customFormat="1" ht="15.75" customHeight="1">
      <c r="A11" s="78" t="s">
        <v>116</v>
      </c>
      <c r="B11" s="78" t="s">
        <v>94</v>
      </c>
      <c r="C11" s="78" t="s">
        <v>117</v>
      </c>
      <c r="D11" s="78" t="s">
        <v>118</v>
      </c>
      <c r="E11" s="10">
        <v>10</v>
      </c>
      <c r="F11" s="87">
        <v>157</v>
      </c>
      <c r="G11" s="12">
        <v>39.25</v>
      </c>
      <c r="H11" s="13">
        <v>81.33</v>
      </c>
      <c r="I11" s="12">
        <f t="shared" si="0"/>
        <v>40.665</v>
      </c>
      <c r="J11" s="12">
        <f t="shared" si="1"/>
        <v>79.91499999999999</v>
      </c>
      <c r="K11" s="83">
        <v>1</v>
      </c>
      <c r="L11" s="57" t="s">
        <v>18</v>
      </c>
      <c r="M11" s="90" t="s">
        <v>56</v>
      </c>
      <c r="N11" s="59">
        <f t="shared" si="2"/>
        <v>39.25</v>
      </c>
      <c r="O11" s="60">
        <f t="shared" si="3"/>
        <v>0</v>
      </c>
      <c r="P11" s="60"/>
      <c r="T11" s="25">
        <v>8</v>
      </c>
    </row>
    <row r="12" spans="1:20" s="25" customFormat="1" ht="15.75" customHeight="1">
      <c r="A12" s="78" t="s">
        <v>119</v>
      </c>
      <c r="B12" s="78" t="s">
        <v>94</v>
      </c>
      <c r="C12" s="78" t="s">
        <v>120</v>
      </c>
      <c r="D12" s="78" t="s">
        <v>121</v>
      </c>
      <c r="E12" s="10">
        <v>6</v>
      </c>
      <c r="F12" s="87">
        <v>109.5</v>
      </c>
      <c r="G12" s="12">
        <v>27.38</v>
      </c>
      <c r="H12" s="13">
        <v>78.33</v>
      </c>
      <c r="I12" s="12">
        <f t="shared" si="0"/>
        <v>39.165</v>
      </c>
      <c r="J12" s="12">
        <f t="shared" si="1"/>
        <v>66.545</v>
      </c>
      <c r="K12" s="83">
        <v>2</v>
      </c>
      <c r="L12" s="89"/>
      <c r="M12" s="90" t="s">
        <v>56</v>
      </c>
      <c r="N12" s="59">
        <f t="shared" si="2"/>
        <v>27.375</v>
      </c>
      <c r="O12" s="60" t="b">
        <f t="shared" si="3"/>
        <v>0</v>
      </c>
      <c r="P12" s="60"/>
      <c r="T12" s="25">
        <v>9</v>
      </c>
    </row>
    <row r="13" spans="1:20" s="25" customFormat="1" ht="15.75" customHeight="1">
      <c r="A13" s="78" t="s">
        <v>122</v>
      </c>
      <c r="B13" s="78" t="s">
        <v>104</v>
      </c>
      <c r="C13" s="78" t="s">
        <v>123</v>
      </c>
      <c r="D13" s="78" t="s">
        <v>124</v>
      </c>
      <c r="E13" s="10">
        <v>9</v>
      </c>
      <c r="F13" s="87">
        <v>135.5</v>
      </c>
      <c r="G13" s="12">
        <v>33.88</v>
      </c>
      <c r="H13" s="13">
        <v>72.33</v>
      </c>
      <c r="I13" s="12">
        <f t="shared" si="0"/>
        <v>36.165</v>
      </c>
      <c r="J13" s="12">
        <f t="shared" si="1"/>
        <v>70.045</v>
      </c>
      <c r="K13" s="83">
        <v>1</v>
      </c>
      <c r="L13" s="57" t="s">
        <v>18</v>
      </c>
      <c r="M13" s="90" t="s">
        <v>56</v>
      </c>
      <c r="N13" s="59">
        <f t="shared" si="2"/>
        <v>33.875</v>
      </c>
      <c r="O13" s="60" t="b">
        <f t="shared" si="3"/>
        <v>0</v>
      </c>
      <c r="P13" s="60"/>
      <c r="T13" s="25">
        <v>10</v>
      </c>
    </row>
    <row r="14" spans="1:20" s="25" customFormat="1" ht="15.75" customHeight="1">
      <c r="A14" s="5" t="s">
        <v>125</v>
      </c>
      <c r="B14" s="5" t="s">
        <v>126</v>
      </c>
      <c r="C14" s="5" t="s">
        <v>127</v>
      </c>
      <c r="D14" s="5" t="s">
        <v>128</v>
      </c>
      <c r="E14" s="10">
        <v>11</v>
      </c>
      <c r="F14" s="41">
        <v>160.5</v>
      </c>
      <c r="G14" s="12">
        <v>40.13</v>
      </c>
      <c r="H14" s="13">
        <v>83.33</v>
      </c>
      <c r="I14" s="12">
        <f t="shared" si="0"/>
        <v>41.665</v>
      </c>
      <c r="J14" s="12">
        <f t="shared" si="1"/>
        <v>81.795</v>
      </c>
      <c r="K14" s="10">
        <f>RANK(J14,$J$14:$J$16)</f>
        <v>1</v>
      </c>
      <c r="L14" s="57" t="s">
        <v>18</v>
      </c>
      <c r="M14" s="85"/>
      <c r="N14" s="59">
        <f t="shared" si="2"/>
        <v>40.125</v>
      </c>
      <c r="O14" s="60" t="b">
        <f t="shared" si="3"/>
        <v>0</v>
      </c>
      <c r="P14" s="60"/>
      <c r="T14" s="25">
        <v>11</v>
      </c>
    </row>
    <row r="15" spans="1:20" s="25" customFormat="1" ht="15.75" customHeight="1">
      <c r="A15" s="5" t="s">
        <v>129</v>
      </c>
      <c r="B15" s="5" t="s">
        <v>126</v>
      </c>
      <c r="C15" s="5" t="s">
        <v>130</v>
      </c>
      <c r="D15" s="5" t="s">
        <v>131</v>
      </c>
      <c r="E15" s="10">
        <v>13</v>
      </c>
      <c r="F15" s="41">
        <v>147</v>
      </c>
      <c r="G15" s="12">
        <v>36.75</v>
      </c>
      <c r="H15" s="13">
        <v>82.67</v>
      </c>
      <c r="I15" s="12">
        <f t="shared" si="0"/>
        <v>41.335</v>
      </c>
      <c r="J15" s="12">
        <f t="shared" si="1"/>
        <v>78.08500000000001</v>
      </c>
      <c r="K15" s="10">
        <f>RANK(J15,$J$14:$J$16)</f>
        <v>2</v>
      </c>
      <c r="L15" s="89"/>
      <c r="M15" s="85"/>
      <c r="N15" s="59">
        <f t="shared" si="2"/>
        <v>36.75</v>
      </c>
      <c r="O15" s="60">
        <f t="shared" si="3"/>
        <v>0</v>
      </c>
      <c r="P15" s="60"/>
      <c r="T15" s="25">
        <v>12</v>
      </c>
    </row>
    <row r="16" spans="1:20" s="25" customFormat="1" ht="15.75" customHeight="1">
      <c r="A16" s="5" t="s">
        <v>132</v>
      </c>
      <c r="B16" s="5" t="s">
        <v>126</v>
      </c>
      <c r="C16" s="5" t="s">
        <v>133</v>
      </c>
      <c r="D16" s="5" t="s">
        <v>134</v>
      </c>
      <c r="E16" s="10">
        <v>12</v>
      </c>
      <c r="F16" s="41">
        <v>123.5</v>
      </c>
      <c r="G16" s="12">
        <v>30.88</v>
      </c>
      <c r="H16" s="13">
        <v>86.67</v>
      </c>
      <c r="I16" s="12">
        <f t="shared" si="0"/>
        <v>43.335</v>
      </c>
      <c r="J16" s="12">
        <f t="shared" si="1"/>
        <v>74.215</v>
      </c>
      <c r="K16" s="10">
        <f>RANK(J16,$J$14:$J$16)</f>
        <v>3</v>
      </c>
      <c r="L16" s="89"/>
      <c r="M16" s="85"/>
      <c r="N16" s="59">
        <f t="shared" si="2"/>
        <v>30.875</v>
      </c>
      <c r="O16" s="60" t="b">
        <f t="shared" si="3"/>
        <v>0</v>
      </c>
      <c r="P16" s="60"/>
      <c r="T16" s="25">
        <v>13</v>
      </c>
    </row>
    <row r="17" spans="1:20" s="25" customFormat="1" ht="15.75" customHeight="1">
      <c r="A17" s="36" t="s">
        <v>135</v>
      </c>
      <c r="B17" s="36" t="s">
        <v>136</v>
      </c>
      <c r="C17" s="36" t="s">
        <v>137</v>
      </c>
      <c r="D17" s="36" t="s">
        <v>138</v>
      </c>
      <c r="E17" s="38">
        <v>18</v>
      </c>
      <c r="F17" s="73">
        <v>132.5</v>
      </c>
      <c r="G17" s="39">
        <v>33.13</v>
      </c>
      <c r="H17" s="40">
        <v>85.33</v>
      </c>
      <c r="I17" s="39">
        <f t="shared" si="0"/>
        <v>42.665</v>
      </c>
      <c r="J17" s="39">
        <f t="shared" si="1"/>
        <v>75.795</v>
      </c>
      <c r="K17" s="38">
        <f>RANK(J17,$J$17:$J$19)</f>
        <v>1</v>
      </c>
      <c r="L17" s="57" t="s">
        <v>18</v>
      </c>
      <c r="M17" s="88"/>
      <c r="N17" s="59">
        <f t="shared" si="2"/>
        <v>33.125</v>
      </c>
      <c r="O17" s="60" t="b">
        <f t="shared" si="3"/>
        <v>0</v>
      </c>
      <c r="P17" s="60"/>
      <c r="T17" s="25">
        <v>14</v>
      </c>
    </row>
    <row r="18" spans="1:20" s="25" customFormat="1" ht="15.75" customHeight="1">
      <c r="A18" s="36" t="s">
        <v>139</v>
      </c>
      <c r="B18" s="36" t="s">
        <v>136</v>
      </c>
      <c r="C18" s="36" t="s">
        <v>140</v>
      </c>
      <c r="D18" s="36" t="s">
        <v>141</v>
      </c>
      <c r="E18" s="38">
        <v>14</v>
      </c>
      <c r="F18" s="73">
        <v>125</v>
      </c>
      <c r="G18" s="39">
        <v>31.25</v>
      </c>
      <c r="H18" s="40">
        <v>78.33</v>
      </c>
      <c r="I18" s="39">
        <f t="shared" si="0"/>
        <v>39.165</v>
      </c>
      <c r="J18" s="39">
        <f t="shared" si="1"/>
        <v>70.41499999999999</v>
      </c>
      <c r="K18" s="38">
        <f>RANK(J18,$J$17:$J$19)</f>
        <v>2</v>
      </c>
      <c r="L18" s="57" t="s">
        <v>18</v>
      </c>
      <c r="M18" s="88"/>
      <c r="N18" s="59">
        <f t="shared" si="2"/>
        <v>31.25</v>
      </c>
      <c r="O18" s="60">
        <f t="shared" si="3"/>
        <v>0</v>
      </c>
      <c r="P18" s="60"/>
      <c r="T18" s="25">
        <v>15</v>
      </c>
    </row>
    <row r="19" spans="1:20" s="25" customFormat="1" ht="15.75" customHeight="1">
      <c r="A19" s="36" t="s">
        <v>142</v>
      </c>
      <c r="B19" s="36" t="s">
        <v>136</v>
      </c>
      <c r="C19" s="36" t="s">
        <v>143</v>
      </c>
      <c r="D19" s="36" t="s">
        <v>144</v>
      </c>
      <c r="E19" s="38">
        <v>1</v>
      </c>
      <c r="F19" s="73">
        <v>113</v>
      </c>
      <c r="G19" s="39">
        <v>28.25</v>
      </c>
      <c r="H19" s="40">
        <v>81.33</v>
      </c>
      <c r="I19" s="39">
        <f t="shared" si="0"/>
        <v>40.665</v>
      </c>
      <c r="J19" s="39">
        <f t="shared" si="1"/>
        <v>68.91499999999999</v>
      </c>
      <c r="K19" s="38">
        <f>RANK(J19,$J$17:$J$19)</f>
        <v>3</v>
      </c>
      <c r="L19" s="57" t="s">
        <v>18</v>
      </c>
      <c r="M19" s="88"/>
      <c r="N19" s="59">
        <f t="shared" si="2"/>
        <v>28.25</v>
      </c>
      <c r="O19" s="60">
        <f t="shared" si="3"/>
        <v>0</v>
      </c>
      <c r="P19" s="60"/>
      <c r="T19" s="25">
        <v>16</v>
      </c>
    </row>
    <row r="20" spans="1:20" s="25" customFormat="1" ht="15.75" customHeight="1">
      <c r="A20" s="5" t="s">
        <v>145</v>
      </c>
      <c r="B20" s="5" t="s">
        <v>146</v>
      </c>
      <c r="C20" s="5" t="s">
        <v>147</v>
      </c>
      <c r="D20" s="5" t="s">
        <v>148</v>
      </c>
      <c r="E20" s="10">
        <v>16</v>
      </c>
      <c r="F20" s="74">
        <v>107</v>
      </c>
      <c r="G20" s="12">
        <v>26.75</v>
      </c>
      <c r="H20" s="13">
        <v>77</v>
      </c>
      <c r="I20" s="12">
        <f t="shared" si="0"/>
        <v>38.5</v>
      </c>
      <c r="J20" s="12">
        <f t="shared" si="1"/>
        <v>65.25</v>
      </c>
      <c r="K20" s="10">
        <v>1</v>
      </c>
      <c r="L20" s="57" t="s">
        <v>18</v>
      </c>
      <c r="M20" s="85"/>
      <c r="N20" s="59">
        <f t="shared" si="2"/>
        <v>26.75</v>
      </c>
      <c r="O20" s="60">
        <f t="shared" si="3"/>
        <v>0</v>
      </c>
      <c r="P20" s="60"/>
      <c r="T20" s="25">
        <v>17</v>
      </c>
    </row>
    <row r="21" spans="1:20" s="25" customFormat="1" ht="15.75" customHeight="1">
      <c r="A21" s="78" t="s">
        <v>149</v>
      </c>
      <c r="B21" s="78" t="s">
        <v>136</v>
      </c>
      <c r="C21" s="78" t="s">
        <v>150</v>
      </c>
      <c r="D21" s="78" t="s">
        <v>151</v>
      </c>
      <c r="E21" s="10">
        <v>17</v>
      </c>
      <c r="F21" s="87">
        <v>121</v>
      </c>
      <c r="G21" s="12">
        <v>30.25</v>
      </c>
      <c r="H21" s="13">
        <v>82.67</v>
      </c>
      <c r="I21" s="12">
        <f t="shared" si="0"/>
        <v>41.335</v>
      </c>
      <c r="J21" s="12">
        <f t="shared" si="1"/>
        <v>71.58500000000001</v>
      </c>
      <c r="K21" s="83">
        <v>1</v>
      </c>
      <c r="L21" s="57" t="s">
        <v>18</v>
      </c>
      <c r="M21" s="90" t="s">
        <v>56</v>
      </c>
      <c r="N21" s="59">
        <f t="shared" si="2"/>
        <v>30.25</v>
      </c>
      <c r="O21" s="60">
        <f t="shared" si="3"/>
        <v>0</v>
      </c>
      <c r="P21" s="60"/>
      <c r="T21" s="25">
        <v>18</v>
      </c>
    </row>
    <row r="22" spans="1:20" s="25" customFormat="1" ht="15.75" customHeight="1">
      <c r="A22" s="5" t="s">
        <v>152</v>
      </c>
      <c r="B22" s="5" t="s">
        <v>153</v>
      </c>
      <c r="C22" s="5" t="s">
        <v>154</v>
      </c>
      <c r="D22" s="5" t="s">
        <v>155</v>
      </c>
      <c r="E22" s="10">
        <v>19</v>
      </c>
      <c r="F22" s="41">
        <v>135</v>
      </c>
      <c r="G22" s="12">
        <v>33.75</v>
      </c>
      <c r="H22" s="13">
        <v>83.67</v>
      </c>
      <c r="I22" s="12">
        <f t="shared" si="0"/>
        <v>41.835</v>
      </c>
      <c r="J22" s="12">
        <f t="shared" si="1"/>
        <v>75.58500000000001</v>
      </c>
      <c r="K22" s="10">
        <f>RANK(J22,$J$22:$J$26)</f>
        <v>1</v>
      </c>
      <c r="L22" s="57" t="s">
        <v>18</v>
      </c>
      <c r="M22" s="91"/>
      <c r="N22" s="59">
        <f t="shared" si="2"/>
        <v>33.75</v>
      </c>
      <c r="O22" s="60">
        <f t="shared" si="3"/>
        <v>0</v>
      </c>
      <c r="P22" s="60"/>
      <c r="T22" s="25">
        <v>19</v>
      </c>
    </row>
    <row r="23" spans="1:20" s="25" customFormat="1" ht="15.75" customHeight="1">
      <c r="A23" s="5" t="s">
        <v>156</v>
      </c>
      <c r="B23" s="5" t="s">
        <v>153</v>
      </c>
      <c r="C23" s="5" t="s">
        <v>157</v>
      </c>
      <c r="D23" s="5" t="s">
        <v>158</v>
      </c>
      <c r="E23" s="10">
        <v>23</v>
      </c>
      <c r="F23" s="41">
        <v>120</v>
      </c>
      <c r="G23" s="12">
        <v>30</v>
      </c>
      <c r="H23" s="13">
        <v>80.33</v>
      </c>
      <c r="I23" s="12">
        <f t="shared" si="0"/>
        <v>40.165</v>
      </c>
      <c r="J23" s="12">
        <f t="shared" si="1"/>
        <v>70.16499999999999</v>
      </c>
      <c r="K23" s="10">
        <f>RANK(J23,$J$22:$J$26)</f>
        <v>3</v>
      </c>
      <c r="L23" s="57" t="s">
        <v>18</v>
      </c>
      <c r="M23" s="85"/>
      <c r="N23" s="59">
        <f t="shared" si="2"/>
        <v>30</v>
      </c>
      <c r="O23" s="60">
        <f t="shared" si="3"/>
        <v>0</v>
      </c>
      <c r="P23" s="60"/>
      <c r="T23" s="25">
        <v>20</v>
      </c>
    </row>
    <row r="24" spans="1:20" s="25" customFormat="1" ht="15.75" customHeight="1">
      <c r="A24" s="5" t="s">
        <v>159</v>
      </c>
      <c r="B24" s="5" t="s">
        <v>153</v>
      </c>
      <c r="C24" s="5" t="s">
        <v>160</v>
      </c>
      <c r="D24" s="5" t="s">
        <v>161</v>
      </c>
      <c r="E24" s="10">
        <v>22</v>
      </c>
      <c r="F24" s="41">
        <v>118.5</v>
      </c>
      <c r="G24" s="12">
        <v>29.63</v>
      </c>
      <c r="H24" s="13">
        <v>82.83</v>
      </c>
      <c r="I24" s="12">
        <f t="shared" si="0"/>
        <v>41.415</v>
      </c>
      <c r="J24" s="12">
        <f t="shared" si="1"/>
        <v>71.045</v>
      </c>
      <c r="K24" s="10">
        <f>RANK(J24,$J$22:$J$26)</f>
        <v>2</v>
      </c>
      <c r="L24" s="57" t="s">
        <v>18</v>
      </c>
      <c r="M24" s="85"/>
      <c r="N24" s="59">
        <f t="shared" si="2"/>
        <v>29.625</v>
      </c>
      <c r="O24" s="60" t="b">
        <f t="shared" si="3"/>
        <v>0</v>
      </c>
      <c r="P24" s="60"/>
      <c r="T24" s="25">
        <v>21</v>
      </c>
    </row>
    <row r="25" spans="1:20" s="25" customFormat="1" ht="15.75" customHeight="1">
      <c r="A25" s="5" t="s">
        <v>162</v>
      </c>
      <c r="B25" s="5" t="s">
        <v>153</v>
      </c>
      <c r="C25" s="5" t="s">
        <v>163</v>
      </c>
      <c r="D25" s="5" t="s">
        <v>164</v>
      </c>
      <c r="E25" s="10">
        <v>21</v>
      </c>
      <c r="F25" s="41">
        <v>100</v>
      </c>
      <c r="G25" s="12">
        <v>25</v>
      </c>
      <c r="H25" s="13">
        <v>81.33</v>
      </c>
      <c r="I25" s="12">
        <f t="shared" si="0"/>
        <v>40.665</v>
      </c>
      <c r="J25" s="12">
        <f t="shared" si="1"/>
        <v>65.66499999999999</v>
      </c>
      <c r="K25" s="10">
        <f>RANK(J25,$J$22:$J$26)</f>
        <v>4</v>
      </c>
      <c r="L25" s="57" t="s">
        <v>18</v>
      </c>
      <c r="M25" s="85"/>
      <c r="N25" s="59">
        <f t="shared" si="2"/>
        <v>25</v>
      </c>
      <c r="O25" s="60">
        <f t="shared" si="3"/>
        <v>0</v>
      </c>
      <c r="P25" s="60"/>
      <c r="T25" s="25">
        <v>22</v>
      </c>
    </row>
    <row r="26" spans="1:20" s="25" customFormat="1" ht="15.75" customHeight="1">
      <c r="A26" s="5" t="s">
        <v>165</v>
      </c>
      <c r="B26" s="5" t="s">
        <v>153</v>
      </c>
      <c r="C26" s="5" t="s">
        <v>166</v>
      </c>
      <c r="D26" s="5" t="s">
        <v>167</v>
      </c>
      <c r="E26" s="10">
        <v>20</v>
      </c>
      <c r="F26" s="41">
        <v>94.5</v>
      </c>
      <c r="G26" s="12">
        <v>23.63</v>
      </c>
      <c r="H26" s="13">
        <v>76</v>
      </c>
      <c r="I26" s="12">
        <f t="shared" si="0"/>
        <v>38</v>
      </c>
      <c r="J26" s="12">
        <f t="shared" si="1"/>
        <v>61.629999999999995</v>
      </c>
      <c r="K26" s="10">
        <f>RANK(J26,$J$22:$J$26)</f>
        <v>5</v>
      </c>
      <c r="L26" s="57" t="s">
        <v>18</v>
      </c>
      <c r="M26" s="85"/>
      <c r="N26" s="59">
        <f t="shared" si="2"/>
        <v>23.625</v>
      </c>
      <c r="O26" s="60" t="b">
        <f t="shared" si="3"/>
        <v>0</v>
      </c>
      <c r="P26" s="60"/>
      <c r="T26" s="25">
        <v>23</v>
      </c>
    </row>
    <row r="27" spans="1:20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>
        <f t="shared" si="2"/>
        <v>0</v>
      </c>
      <c r="O27" s="60">
        <f t="shared" si="3"/>
        <v>0</v>
      </c>
      <c r="T27" s="25">
        <v>24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9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  <row r="65" spans="1:13" ht="14.25">
      <c r="A65" s="51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J22" sqref="J22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6.50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168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3"/>
      <c r="B3" s="4"/>
      <c r="C3" s="4"/>
      <c r="D3" s="5"/>
      <c r="E3" s="4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20" s="25" customFormat="1" ht="15.75" customHeight="1">
      <c r="A4" s="5" t="s">
        <v>169</v>
      </c>
      <c r="B4" s="5" t="s">
        <v>170</v>
      </c>
      <c r="C4" s="5" t="s">
        <v>171</v>
      </c>
      <c r="D4" s="5" t="s">
        <v>172</v>
      </c>
      <c r="E4" s="10">
        <v>22</v>
      </c>
      <c r="F4" s="41">
        <v>165.5</v>
      </c>
      <c r="G4" s="12">
        <v>41.38</v>
      </c>
      <c r="H4" s="13">
        <v>86.73</v>
      </c>
      <c r="I4" s="12">
        <f aca="true" t="shared" si="0" ref="I4:I25">H4/2</f>
        <v>43.365</v>
      </c>
      <c r="J4" s="12">
        <f aca="true" t="shared" si="1" ref="J4:J25">G4+I4</f>
        <v>84.745</v>
      </c>
      <c r="K4" s="10">
        <f aca="true" t="shared" si="2" ref="K4:K25">RANK(J4,$J$4:$J$25)</f>
        <v>1</v>
      </c>
      <c r="L4" s="57" t="s">
        <v>18</v>
      </c>
      <c r="M4" s="61"/>
      <c r="N4" s="59">
        <f>F4/2*0.5</f>
        <v>41.375</v>
      </c>
      <c r="O4" s="60" t="b">
        <f>IF(N4=G4,0)</f>
        <v>0</v>
      </c>
      <c r="P4" s="60"/>
      <c r="T4" s="25">
        <v>1</v>
      </c>
    </row>
    <row r="5" spans="1:20" s="25" customFormat="1" ht="15.75" customHeight="1">
      <c r="A5" s="5" t="s">
        <v>173</v>
      </c>
      <c r="B5" s="5" t="s">
        <v>170</v>
      </c>
      <c r="C5" s="5" t="s">
        <v>174</v>
      </c>
      <c r="D5" s="5" t="s">
        <v>175</v>
      </c>
      <c r="E5" s="10">
        <v>18</v>
      </c>
      <c r="F5" s="41">
        <v>165</v>
      </c>
      <c r="G5" s="12">
        <v>41.25</v>
      </c>
      <c r="H5" s="13">
        <v>83.67</v>
      </c>
      <c r="I5" s="12">
        <f t="shared" si="0"/>
        <v>41.835</v>
      </c>
      <c r="J5" s="12">
        <f t="shared" si="1"/>
        <v>83.08500000000001</v>
      </c>
      <c r="K5" s="10">
        <f t="shared" si="2"/>
        <v>4</v>
      </c>
      <c r="L5" s="57" t="s">
        <v>18</v>
      </c>
      <c r="M5" s="61"/>
      <c r="N5" s="59">
        <f aca="true" t="shared" si="3" ref="N5:N25">F5/2*0.5</f>
        <v>41.25</v>
      </c>
      <c r="O5" s="60">
        <f aca="true" t="shared" si="4" ref="O5:O25">IF(N5=G5,0)</f>
        <v>0</v>
      </c>
      <c r="P5" s="60"/>
      <c r="T5" s="25">
        <v>2</v>
      </c>
    </row>
    <row r="6" spans="1:20" s="25" customFormat="1" ht="15.75" customHeight="1">
      <c r="A6" s="5" t="s">
        <v>176</v>
      </c>
      <c r="B6" s="5" t="s">
        <v>170</v>
      </c>
      <c r="C6" s="5" t="s">
        <v>177</v>
      </c>
      <c r="D6" s="5" t="s">
        <v>178</v>
      </c>
      <c r="E6" s="10">
        <v>6</v>
      </c>
      <c r="F6" s="41">
        <v>163</v>
      </c>
      <c r="G6" s="12">
        <v>40.75</v>
      </c>
      <c r="H6" s="13">
        <v>87.93</v>
      </c>
      <c r="I6" s="12">
        <f t="shared" si="0"/>
        <v>43.965</v>
      </c>
      <c r="J6" s="12">
        <f t="shared" si="1"/>
        <v>84.715</v>
      </c>
      <c r="K6" s="10">
        <f t="shared" si="2"/>
        <v>2</v>
      </c>
      <c r="L6" s="57" t="s">
        <v>18</v>
      </c>
      <c r="M6" s="61"/>
      <c r="N6" s="59">
        <f t="shared" si="3"/>
        <v>40.75</v>
      </c>
      <c r="O6" s="60">
        <f t="shared" si="4"/>
        <v>0</v>
      </c>
      <c r="P6" s="60"/>
      <c r="T6" s="25">
        <v>3</v>
      </c>
    </row>
    <row r="7" spans="1:20" s="25" customFormat="1" ht="15.75" customHeight="1">
      <c r="A7" s="5" t="s">
        <v>179</v>
      </c>
      <c r="B7" s="5" t="s">
        <v>170</v>
      </c>
      <c r="C7" s="5" t="s">
        <v>180</v>
      </c>
      <c r="D7" s="5" t="s">
        <v>181</v>
      </c>
      <c r="E7" s="10">
        <v>14</v>
      </c>
      <c r="F7" s="41">
        <v>155</v>
      </c>
      <c r="G7" s="12">
        <v>38.75</v>
      </c>
      <c r="H7" s="13">
        <v>90.07</v>
      </c>
      <c r="I7" s="12">
        <f t="shared" si="0"/>
        <v>45.035</v>
      </c>
      <c r="J7" s="12">
        <f t="shared" si="1"/>
        <v>83.785</v>
      </c>
      <c r="K7" s="10">
        <f t="shared" si="2"/>
        <v>3</v>
      </c>
      <c r="L7" s="57" t="s">
        <v>18</v>
      </c>
      <c r="M7" s="61"/>
      <c r="N7" s="59">
        <f t="shared" si="3"/>
        <v>38.75</v>
      </c>
      <c r="O7" s="60">
        <f t="shared" si="4"/>
        <v>0</v>
      </c>
      <c r="P7" s="60"/>
      <c r="T7" s="25">
        <v>4</v>
      </c>
    </row>
    <row r="8" spans="1:20" s="25" customFormat="1" ht="15.75" customHeight="1">
      <c r="A8" s="5" t="s">
        <v>182</v>
      </c>
      <c r="B8" s="5" t="s">
        <v>170</v>
      </c>
      <c r="C8" s="5" t="s">
        <v>183</v>
      </c>
      <c r="D8" s="5" t="s">
        <v>184</v>
      </c>
      <c r="E8" s="10">
        <v>20</v>
      </c>
      <c r="F8" s="41">
        <v>150</v>
      </c>
      <c r="G8" s="12">
        <v>37.5</v>
      </c>
      <c r="H8" s="13">
        <v>86.9</v>
      </c>
      <c r="I8" s="12">
        <f t="shared" si="0"/>
        <v>43.45</v>
      </c>
      <c r="J8" s="12">
        <f t="shared" si="1"/>
        <v>80.95</v>
      </c>
      <c r="K8" s="10">
        <f t="shared" si="2"/>
        <v>5</v>
      </c>
      <c r="L8" s="57" t="s">
        <v>18</v>
      </c>
      <c r="M8" s="61"/>
      <c r="N8" s="59">
        <f t="shared" si="3"/>
        <v>37.5</v>
      </c>
      <c r="O8" s="60">
        <f t="shared" si="4"/>
        <v>0</v>
      </c>
      <c r="P8" s="60"/>
      <c r="T8" s="25">
        <v>5</v>
      </c>
    </row>
    <row r="9" spans="1:20" s="25" customFormat="1" ht="15.75" customHeight="1">
      <c r="A9" s="5" t="s">
        <v>185</v>
      </c>
      <c r="B9" s="5" t="s">
        <v>170</v>
      </c>
      <c r="C9" s="5" t="s">
        <v>186</v>
      </c>
      <c r="D9" s="5" t="s">
        <v>187</v>
      </c>
      <c r="E9" s="10">
        <v>15</v>
      </c>
      <c r="F9" s="41">
        <v>145.5</v>
      </c>
      <c r="G9" s="12">
        <v>36.38</v>
      </c>
      <c r="H9" s="13">
        <v>85.43</v>
      </c>
      <c r="I9" s="12">
        <f t="shared" si="0"/>
        <v>42.715</v>
      </c>
      <c r="J9" s="12">
        <f t="shared" si="1"/>
        <v>79.095</v>
      </c>
      <c r="K9" s="10">
        <f t="shared" si="2"/>
        <v>6</v>
      </c>
      <c r="L9" s="57" t="s">
        <v>18</v>
      </c>
      <c r="M9" s="61"/>
      <c r="N9" s="59">
        <f t="shared" si="3"/>
        <v>36.375</v>
      </c>
      <c r="O9" s="60" t="b">
        <f t="shared" si="4"/>
        <v>0</v>
      </c>
      <c r="P9" s="60"/>
      <c r="T9" s="25">
        <v>6</v>
      </c>
    </row>
    <row r="10" spans="1:20" s="25" customFormat="1" ht="15.75" customHeight="1">
      <c r="A10" s="5" t="s">
        <v>188</v>
      </c>
      <c r="B10" s="5" t="s">
        <v>170</v>
      </c>
      <c r="C10" s="5" t="s">
        <v>189</v>
      </c>
      <c r="D10" s="5" t="s">
        <v>190</v>
      </c>
      <c r="E10" s="10">
        <v>13</v>
      </c>
      <c r="F10" s="41">
        <v>143.5</v>
      </c>
      <c r="G10" s="12">
        <v>35.88</v>
      </c>
      <c r="H10" s="13">
        <v>85.77</v>
      </c>
      <c r="I10" s="12">
        <f t="shared" si="0"/>
        <v>42.885</v>
      </c>
      <c r="J10" s="12">
        <f t="shared" si="1"/>
        <v>78.765</v>
      </c>
      <c r="K10" s="10">
        <f t="shared" si="2"/>
        <v>8</v>
      </c>
      <c r="L10" s="57" t="s">
        <v>18</v>
      </c>
      <c r="M10" s="61"/>
      <c r="N10" s="59">
        <f t="shared" si="3"/>
        <v>35.875</v>
      </c>
      <c r="O10" s="60" t="b">
        <f t="shared" si="4"/>
        <v>0</v>
      </c>
      <c r="P10" s="60"/>
      <c r="T10" s="25">
        <v>7</v>
      </c>
    </row>
    <row r="11" spans="1:20" s="25" customFormat="1" ht="15.75" customHeight="1">
      <c r="A11" s="5" t="s">
        <v>191</v>
      </c>
      <c r="B11" s="5" t="s">
        <v>170</v>
      </c>
      <c r="C11" s="5" t="s">
        <v>192</v>
      </c>
      <c r="D11" s="5" t="s">
        <v>193</v>
      </c>
      <c r="E11" s="10">
        <v>9</v>
      </c>
      <c r="F11" s="41">
        <v>140</v>
      </c>
      <c r="G11" s="12">
        <v>35</v>
      </c>
      <c r="H11" s="13">
        <v>87.63</v>
      </c>
      <c r="I11" s="12">
        <f t="shared" si="0"/>
        <v>43.815</v>
      </c>
      <c r="J11" s="12">
        <f t="shared" si="1"/>
        <v>78.815</v>
      </c>
      <c r="K11" s="10">
        <f t="shared" si="2"/>
        <v>7</v>
      </c>
      <c r="L11" s="57" t="s">
        <v>18</v>
      </c>
      <c r="M11" s="61"/>
      <c r="N11" s="59">
        <f t="shared" si="3"/>
        <v>35</v>
      </c>
      <c r="O11" s="60">
        <f t="shared" si="4"/>
        <v>0</v>
      </c>
      <c r="P11" s="60"/>
      <c r="T11" s="25">
        <v>8</v>
      </c>
    </row>
    <row r="12" spans="1:20" s="25" customFormat="1" ht="15.75" customHeight="1">
      <c r="A12" s="5" t="s">
        <v>194</v>
      </c>
      <c r="B12" s="5" t="s">
        <v>170</v>
      </c>
      <c r="C12" s="5" t="s">
        <v>195</v>
      </c>
      <c r="D12" s="5" t="s">
        <v>196</v>
      </c>
      <c r="E12" s="10">
        <v>4</v>
      </c>
      <c r="F12" s="41">
        <v>135.5</v>
      </c>
      <c r="G12" s="12">
        <v>33.88</v>
      </c>
      <c r="H12" s="13">
        <v>89.57</v>
      </c>
      <c r="I12" s="12">
        <f t="shared" si="0"/>
        <v>44.785</v>
      </c>
      <c r="J12" s="12">
        <f t="shared" si="1"/>
        <v>78.66499999999999</v>
      </c>
      <c r="K12" s="10">
        <f t="shared" si="2"/>
        <v>9</v>
      </c>
      <c r="L12" s="57" t="s">
        <v>18</v>
      </c>
      <c r="M12" s="61"/>
      <c r="N12" s="59">
        <f t="shared" si="3"/>
        <v>33.875</v>
      </c>
      <c r="O12" s="60" t="b">
        <f t="shared" si="4"/>
        <v>0</v>
      </c>
      <c r="P12" s="60"/>
      <c r="T12" s="25">
        <v>9</v>
      </c>
    </row>
    <row r="13" spans="1:20" s="25" customFormat="1" ht="15.75" customHeight="1">
      <c r="A13" s="5" t="s">
        <v>197</v>
      </c>
      <c r="B13" s="5" t="s">
        <v>170</v>
      </c>
      <c r="C13" s="5" t="s">
        <v>198</v>
      </c>
      <c r="D13" s="5" t="s">
        <v>199</v>
      </c>
      <c r="E13" s="10">
        <v>2</v>
      </c>
      <c r="F13" s="41">
        <v>134.5</v>
      </c>
      <c r="G13" s="12">
        <v>33.63</v>
      </c>
      <c r="H13" s="13">
        <v>84.87</v>
      </c>
      <c r="I13" s="12">
        <f t="shared" si="0"/>
        <v>42.435</v>
      </c>
      <c r="J13" s="12">
        <f t="shared" si="1"/>
        <v>76.065</v>
      </c>
      <c r="K13" s="10">
        <f t="shared" si="2"/>
        <v>10</v>
      </c>
      <c r="L13" s="57" t="s">
        <v>18</v>
      </c>
      <c r="M13" s="61"/>
      <c r="N13" s="59">
        <f t="shared" si="3"/>
        <v>33.625</v>
      </c>
      <c r="O13" s="60" t="b">
        <f t="shared" si="4"/>
        <v>0</v>
      </c>
      <c r="P13" s="60"/>
      <c r="T13" s="25">
        <v>10</v>
      </c>
    </row>
    <row r="14" spans="1:20" s="25" customFormat="1" ht="15.75" customHeight="1">
      <c r="A14" s="5" t="s">
        <v>200</v>
      </c>
      <c r="B14" s="5" t="s">
        <v>170</v>
      </c>
      <c r="C14" s="5" t="s">
        <v>201</v>
      </c>
      <c r="D14" s="5" t="s">
        <v>202</v>
      </c>
      <c r="E14" s="10">
        <v>19</v>
      </c>
      <c r="F14" s="41">
        <v>123</v>
      </c>
      <c r="G14" s="12">
        <v>30.75</v>
      </c>
      <c r="H14" s="13">
        <v>78.83</v>
      </c>
      <c r="I14" s="12">
        <f t="shared" si="0"/>
        <v>39.415</v>
      </c>
      <c r="J14" s="12">
        <f t="shared" si="1"/>
        <v>70.16499999999999</v>
      </c>
      <c r="K14" s="10">
        <f t="shared" si="2"/>
        <v>12</v>
      </c>
      <c r="L14" s="57"/>
      <c r="M14" s="61"/>
      <c r="N14" s="59">
        <f t="shared" si="3"/>
        <v>30.75</v>
      </c>
      <c r="O14" s="60">
        <f t="shared" si="4"/>
        <v>0</v>
      </c>
      <c r="P14" s="60"/>
      <c r="T14" s="25">
        <v>11</v>
      </c>
    </row>
    <row r="15" spans="1:20" s="25" customFormat="1" ht="15.75" customHeight="1">
      <c r="A15" s="5" t="s">
        <v>203</v>
      </c>
      <c r="B15" s="5" t="s">
        <v>170</v>
      </c>
      <c r="C15" s="5" t="s">
        <v>204</v>
      </c>
      <c r="D15" s="5" t="s">
        <v>205</v>
      </c>
      <c r="E15" s="10">
        <v>12</v>
      </c>
      <c r="F15" s="41">
        <v>120</v>
      </c>
      <c r="G15" s="12">
        <v>30</v>
      </c>
      <c r="H15" s="13">
        <v>88.7</v>
      </c>
      <c r="I15" s="12">
        <f t="shared" si="0"/>
        <v>44.35</v>
      </c>
      <c r="J15" s="12">
        <f t="shared" si="1"/>
        <v>74.35</v>
      </c>
      <c r="K15" s="10">
        <f t="shared" si="2"/>
        <v>11</v>
      </c>
      <c r="L15" s="57"/>
      <c r="M15" s="61"/>
      <c r="N15" s="59">
        <f t="shared" si="3"/>
        <v>30</v>
      </c>
      <c r="O15" s="60">
        <f t="shared" si="4"/>
        <v>0</v>
      </c>
      <c r="P15" s="60"/>
      <c r="T15" s="25">
        <v>12</v>
      </c>
    </row>
    <row r="16" spans="1:20" s="25" customFormat="1" ht="15.75" customHeight="1">
      <c r="A16" s="5" t="s">
        <v>206</v>
      </c>
      <c r="B16" s="5" t="s">
        <v>170</v>
      </c>
      <c r="C16" s="5" t="s">
        <v>207</v>
      </c>
      <c r="D16" s="5" t="s">
        <v>208</v>
      </c>
      <c r="E16" s="10">
        <v>10</v>
      </c>
      <c r="F16" s="41">
        <v>117</v>
      </c>
      <c r="G16" s="12">
        <v>29.25</v>
      </c>
      <c r="H16" s="13">
        <v>76.33</v>
      </c>
      <c r="I16" s="12">
        <f t="shared" si="0"/>
        <v>38.165</v>
      </c>
      <c r="J16" s="12">
        <f t="shared" si="1"/>
        <v>67.41499999999999</v>
      </c>
      <c r="K16" s="10">
        <f t="shared" si="2"/>
        <v>18</v>
      </c>
      <c r="L16" s="57"/>
      <c r="M16" s="61"/>
      <c r="N16" s="59">
        <f t="shared" si="3"/>
        <v>29.25</v>
      </c>
      <c r="O16" s="60">
        <f t="shared" si="4"/>
        <v>0</v>
      </c>
      <c r="P16" s="60"/>
      <c r="T16" s="25">
        <v>13</v>
      </c>
    </row>
    <row r="17" spans="1:20" s="25" customFormat="1" ht="15.75" customHeight="1">
      <c r="A17" s="5" t="s">
        <v>209</v>
      </c>
      <c r="B17" s="5" t="s">
        <v>170</v>
      </c>
      <c r="C17" s="5" t="s">
        <v>210</v>
      </c>
      <c r="D17" s="5" t="s">
        <v>211</v>
      </c>
      <c r="E17" s="10">
        <v>11</v>
      </c>
      <c r="F17" s="41">
        <v>114</v>
      </c>
      <c r="G17" s="12">
        <v>28.5</v>
      </c>
      <c r="H17" s="13">
        <v>80</v>
      </c>
      <c r="I17" s="12">
        <f t="shared" si="0"/>
        <v>40</v>
      </c>
      <c r="J17" s="12">
        <f t="shared" si="1"/>
        <v>68.5</v>
      </c>
      <c r="K17" s="10">
        <f t="shared" si="2"/>
        <v>17</v>
      </c>
      <c r="L17" s="57"/>
      <c r="M17" s="61"/>
      <c r="N17" s="59">
        <f t="shared" si="3"/>
        <v>28.5</v>
      </c>
      <c r="O17" s="60">
        <f t="shared" si="4"/>
        <v>0</v>
      </c>
      <c r="P17" s="60"/>
      <c r="T17" s="25">
        <v>14</v>
      </c>
    </row>
    <row r="18" spans="1:20" s="25" customFormat="1" ht="15.75" customHeight="1">
      <c r="A18" s="5" t="s">
        <v>212</v>
      </c>
      <c r="B18" s="5" t="s">
        <v>170</v>
      </c>
      <c r="C18" s="5" t="s">
        <v>213</v>
      </c>
      <c r="D18" s="5" t="s">
        <v>214</v>
      </c>
      <c r="E18" s="10">
        <v>8</v>
      </c>
      <c r="F18" s="41">
        <v>109.5</v>
      </c>
      <c r="G18" s="12">
        <v>27.38</v>
      </c>
      <c r="H18" s="13">
        <v>84.33</v>
      </c>
      <c r="I18" s="12">
        <f t="shared" si="0"/>
        <v>42.165</v>
      </c>
      <c r="J18" s="12">
        <f t="shared" si="1"/>
        <v>69.545</v>
      </c>
      <c r="K18" s="10">
        <f t="shared" si="2"/>
        <v>15</v>
      </c>
      <c r="L18" s="57"/>
      <c r="M18" s="61"/>
      <c r="N18" s="59">
        <f t="shared" si="3"/>
        <v>27.375</v>
      </c>
      <c r="O18" s="60" t="b">
        <f t="shared" si="4"/>
        <v>0</v>
      </c>
      <c r="P18" s="60"/>
      <c r="T18" s="25">
        <v>15</v>
      </c>
    </row>
    <row r="19" spans="1:20" s="25" customFormat="1" ht="15.75" customHeight="1">
      <c r="A19" s="5" t="s">
        <v>215</v>
      </c>
      <c r="B19" s="5" t="s">
        <v>170</v>
      </c>
      <c r="C19" s="5" t="s">
        <v>216</v>
      </c>
      <c r="D19" s="5" t="s">
        <v>217</v>
      </c>
      <c r="E19" s="10">
        <v>1</v>
      </c>
      <c r="F19" s="41">
        <v>106.5</v>
      </c>
      <c r="G19" s="12">
        <v>26.63</v>
      </c>
      <c r="H19" s="13">
        <v>85.17</v>
      </c>
      <c r="I19" s="12">
        <f t="shared" si="0"/>
        <v>42.585</v>
      </c>
      <c r="J19" s="12">
        <f t="shared" si="1"/>
        <v>69.215</v>
      </c>
      <c r="K19" s="10">
        <f t="shared" si="2"/>
        <v>16</v>
      </c>
      <c r="L19" s="57"/>
      <c r="M19" s="61"/>
      <c r="N19" s="59">
        <f t="shared" si="3"/>
        <v>26.625</v>
      </c>
      <c r="O19" s="60" t="b">
        <f t="shared" si="4"/>
        <v>0</v>
      </c>
      <c r="P19" s="60"/>
      <c r="T19" s="25">
        <v>16</v>
      </c>
    </row>
    <row r="20" spans="1:20" s="25" customFormat="1" ht="15.75" customHeight="1">
      <c r="A20" s="5" t="s">
        <v>218</v>
      </c>
      <c r="B20" s="5" t="s">
        <v>170</v>
      </c>
      <c r="C20" s="5" t="s">
        <v>219</v>
      </c>
      <c r="D20" s="5" t="s">
        <v>220</v>
      </c>
      <c r="E20" s="10">
        <v>7</v>
      </c>
      <c r="F20" s="41">
        <v>104</v>
      </c>
      <c r="G20" s="12">
        <v>26</v>
      </c>
      <c r="H20" s="13">
        <v>87.17</v>
      </c>
      <c r="I20" s="12">
        <f t="shared" si="0"/>
        <v>43.585</v>
      </c>
      <c r="J20" s="12">
        <f t="shared" si="1"/>
        <v>69.58500000000001</v>
      </c>
      <c r="K20" s="10">
        <f t="shared" si="2"/>
        <v>14</v>
      </c>
      <c r="L20" s="57"/>
      <c r="M20" s="61"/>
      <c r="N20" s="59">
        <f t="shared" si="3"/>
        <v>26</v>
      </c>
      <c r="O20" s="60">
        <f t="shared" si="4"/>
        <v>0</v>
      </c>
      <c r="P20" s="60"/>
      <c r="T20" s="25">
        <v>17</v>
      </c>
    </row>
    <row r="21" spans="1:20" s="25" customFormat="1" ht="15.75" customHeight="1">
      <c r="A21" s="5" t="s">
        <v>221</v>
      </c>
      <c r="B21" s="5" t="s">
        <v>170</v>
      </c>
      <c r="C21" s="5" t="s">
        <v>222</v>
      </c>
      <c r="D21" s="5" t="s">
        <v>223</v>
      </c>
      <c r="E21" s="10">
        <v>16</v>
      </c>
      <c r="F21" s="41">
        <v>102.5</v>
      </c>
      <c r="G21" s="12">
        <v>25.63</v>
      </c>
      <c r="H21" s="13">
        <v>88.27</v>
      </c>
      <c r="I21" s="12">
        <f t="shared" si="0"/>
        <v>44.135</v>
      </c>
      <c r="J21" s="12">
        <f t="shared" si="1"/>
        <v>69.765</v>
      </c>
      <c r="K21" s="10">
        <f t="shared" si="2"/>
        <v>13</v>
      </c>
      <c r="L21" s="57"/>
      <c r="M21" s="61"/>
      <c r="N21" s="59">
        <f t="shared" si="3"/>
        <v>25.625</v>
      </c>
      <c r="O21" s="60" t="b">
        <f t="shared" si="4"/>
        <v>0</v>
      </c>
      <c r="P21" s="60"/>
      <c r="T21" s="25">
        <v>18</v>
      </c>
    </row>
    <row r="22" spans="1:20" s="25" customFormat="1" ht="15.75" customHeight="1">
      <c r="A22" s="5" t="s">
        <v>224</v>
      </c>
      <c r="B22" s="5" t="s">
        <v>170</v>
      </c>
      <c r="C22" s="5" t="s">
        <v>225</v>
      </c>
      <c r="D22" s="5" t="s">
        <v>226</v>
      </c>
      <c r="E22" s="10">
        <v>5</v>
      </c>
      <c r="F22" s="41">
        <v>99</v>
      </c>
      <c r="G22" s="12">
        <v>24.75</v>
      </c>
      <c r="H22" s="13">
        <v>81.4</v>
      </c>
      <c r="I22" s="12">
        <f t="shared" si="0"/>
        <v>40.7</v>
      </c>
      <c r="J22" s="12">
        <f t="shared" si="1"/>
        <v>65.45</v>
      </c>
      <c r="K22" s="10">
        <f t="shared" si="2"/>
        <v>21</v>
      </c>
      <c r="L22" s="62"/>
      <c r="M22" s="72"/>
      <c r="N22" s="59">
        <f t="shared" si="3"/>
        <v>24.75</v>
      </c>
      <c r="O22" s="60">
        <f t="shared" si="4"/>
        <v>0</v>
      </c>
      <c r="P22" s="60"/>
      <c r="T22" s="25">
        <v>19</v>
      </c>
    </row>
    <row r="23" spans="1:20" s="25" customFormat="1" ht="15.75" customHeight="1">
      <c r="A23" s="5" t="s">
        <v>227</v>
      </c>
      <c r="B23" s="5" t="s">
        <v>170</v>
      </c>
      <c r="C23" s="5" t="s">
        <v>228</v>
      </c>
      <c r="D23" s="5" t="s">
        <v>229</v>
      </c>
      <c r="E23" s="10">
        <v>17</v>
      </c>
      <c r="F23" s="41">
        <v>98.5</v>
      </c>
      <c r="G23" s="12">
        <v>24.63</v>
      </c>
      <c r="H23" s="13">
        <v>84.77</v>
      </c>
      <c r="I23" s="12">
        <f t="shared" si="0"/>
        <v>42.385</v>
      </c>
      <c r="J23" s="12">
        <f t="shared" si="1"/>
        <v>67.015</v>
      </c>
      <c r="K23" s="10">
        <f t="shared" si="2"/>
        <v>19</v>
      </c>
      <c r="L23" s="57"/>
      <c r="M23" s="61"/>
      <c r="N23" s="59">
        <f t="shared" si="3"/>
        <v>24.625</v>
      </c>
      <c r="O23" s="60" t="b">
        <f t="shared" si="4"/>
        <v>0</v>
      </c>
      <c r="P23" s="60"/>
      <c r="T23" s="25">
        <v>20</v>
      </c>
    </row>
    <row r="24" spans="1:20" s="25" customFormat="1" ht="15.75" customHeight="1">
      <c r="A24" s="5" t="s">
        <v>230</v>
      </c>
      <c r="B24" s="5" t="s">
        <v>170</v>
      </c>
      <c r="C24" s="5" t="s">
        <v>231</v>
      </c>
      <c r="D24" s="5" t="s">
        <v>232</v>
      </c>
      <c r="E24" s="10">
        <v>21</v>
      </c>
      <c r="F24" s="41">
        <v>95.5</v>
      </c>
      <c r="G24" s="12">
        <v>23.88</v>
      </c>
      <c r="H24" s="13">
        <v>85.53</v>
      </c>
      <c r="I24" s="12">
        <f t="shared" si="0"/>
        <v>42.765</v>
      </c>
      <c r="J24" s="12">
        <f t="shared" si="1"/>
        <v>66.645</v>
      </c>
      <c r="K24" s="10">
        <f t="shared" si="2"/>
        <v>20</v>
      </c>
      <c r="L24" s="57"/>
      <c r="M24" s="61"/>
      <c r="N24" s="59">
        <f t="shared" si="3"/>
        <v>23.875</v>
      </c>
      <c r="O24" s="60" t="b">
        <f t="shared" si="4"/>
        <v>0</v>
      </c>
      <c r="P24" s="60"/>
      <c r="T24" s="25">
        <v>21</v>
      </c>
    </row>
    <row r="25" spans="1:20" s="25" customFormat="1" ht="15.75" customHeight="1">
      <c r="A25" s="5" t="s">
        <v>233</v>
      </c>
      <c r="B25" s="5" t="s">
        <v>170</v>
      </c>
      <c r="C25" s="5" t="s">
        <v>234</v>
      </c>
      <c r="D25" s="5" t="s">
        <v>235</v>
      </c>
      <c r="E25" s="10">
        <v>3</v>
      </c>
      <c r="F25" s="41">
        <v>91</v>
      </c>
      <c r="G25" s="12">
        <v>22.75</v>
      </c>
      <c r="H25" s="13">
        <v>75.17</v>
      </c>
      <c r="I25" s="12">
        <f t="shared" si="0"/>
        <v>37.585</v>
      </c>
      <c r="J25" s="12">
        <f t="shared" si="1"/>
        <v>60.335</v>
      </c>
      <c r="K25" s="10">
        <f t="shared" si="2"/>
        <v>22</v>
      </c>
      <c r="L25" s="57"/>
      <c r="M25" s="61"/>
      <c r="N25" s="59">
        <f t="shared" si="3"/>
        <v>22.75</v>
      </c>
      <c r="O25" s="60">
        <f t="shared" si="4"/>
        <v>0</v>
      </c>
      <c r="P25" s="60"/>
      <c r="T25" s="25">
        <v>22</v>
      </c>
    </row>
    <row r="26" spans="1:20" ht="30" customHeight="1">
      <c r="A26" s="43"/>
      <c r="B26" s="44"/>
      <c r="C26" s="44"/>
      <c r="D26" s="45"/>
      <c r="E26" s="46"/>
      <c r="F26" s="47"/>
      <c r="G26" s="47"/>
      <c r="H26" s="48"/>
      <c r="I26" s="47"/>
      <c r="J26" s="47"/>
      <c r="K26" s="46"/>
      <c r="L26" s="64"/>
      <c r="M26" s="46"/>
      <c r="N26" s="59"/>
      <c r="O26" s="60"/>
      <c r="T26" s="25">
        <v>23</v>
      </c>
    </row>
    <row r="27" spans="1:20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  <c r="T27" s="25">
        <v>24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9"/>
      <c r="B62" s="50"/>
      <c r="C62" s="50"/>
      <c r="D62" s="51"/>
      <c r="E62" s="52"/>
      <c r="F62" s="53"/>
      <c r="G62" s="53"/>
      <c r="H62" s="54"/>
      <c r="I62" s="53"/>
      <c r="J62" s="53"/>
      <c r="K62" s="52"/>
      <c r="L62" s="65"/>
      <c r="M62" s="52"/>
    </row>
    <row r="63" spans="1:13" ht="14.25">
      <c r="A63" s="51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J5" sqref="J5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4.87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236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66" t="s">
        <v>1</v>
      </c>
      <c r="B2" s="67" t="s">
        <v>2</v>
      </c>
      <c r="C2" s="67" t="s">
        <v>3</v>
      </c>
      <c r="D2" s="68" t="s">
        <v>4</v>
      </c>
      <c r="E2" s="67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69"/>
      <c r="B3" s="70"/>
      <c r="C3" s="70"/>
      <c r="D3" s="71"/>
      <c r="E3" s="70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20" s="25" customFormat="1" ht="15.75" customHeight="1">
      <c r="A4" s="36" t="s">
        <v>237</v>
      </c>
      <c r="B4" s="36" t="s">
        <v>238</v>
      </c>
      <c r="C4" s="36" t="s">
        <v>239</v>
      </c>
      <c r="D4" s="36" t="s">
        <v>240</v>
      </c>
      <c r="E4" s="38">
        <v>13</v>
      </c>
      <c r="F4" s="73">
        <v>157</v>
      </c>
      <c r="G4" s="39">
        <v>39.25</v>
      </c>
      <c r="H4" s="40">
        <v>88.83</v>
      </c>
      <c r="I4" s="39">
        <f aca="true" t="shared" si="0" ref="I4:I26">H4/2</f>
        <v>44.415</v>
      </c>
      <c r="J4" s="39">
        <f aca="true" t="shared" si="1" ref="J4:J26">G4+I4</f>
        <v>83.66499999999999</v>
      </c>
      <c r="K4" s="38">
        <f>RANK(J4,$J$4:$J$17)</f>
        <v>1</v>
      </c>
      <c r="L4" s="57" t="s">
        <v>18</v>
      </c>
      <c r="M4" s="58"/>
      <c r="N4" s="59">
        <f>F4/2*0.5</f>
        <v>39.25</v>
      </c>
      <c r="O4" s="60">
        <f>IF(N4=G4,0)</f>
        <v>0</v>
      </c>
      <c r="P4" s="60"/>
      <c r="T4" s="25">
        <v>1</v>
      </c>
    </row>
    <row r="5" spans="1:20" s="25" customFormat="1" ht="15.75" customHeight="1">
      <c r="A5" s="36" t="s">
        <v>241</v>
      </c>
      <c r="B5" s="36" t="s">
        <v>238</v>
      </c>
      <c r="C5" s="36" t="s">
        <v>242</v>
      </c>
      <c r="D5" s="36" t="s">
        <v>243</v>
      </c>
      <c r="E5" s="38">
        <v>18</v>
      </c>
      <c r="F5" s="73">
        <v>156.5</v>
      </c>
      <c r="G5" s="39">
        <v>39.13</v>
      </c>
      <c r="H5" s="40">
        <v>75.73</v>
      </c>
      <c r="I5" s="39">
        <f t="shared" si="0"/>
        <v>37.865</v>
      </c>
      <c r="J5" s="39">
        <f t="shared" si="1"/>
        <v>76.995</v>
      </c>
      <c r="K5" s="38">
        <f aca="true" t="shared" si="2" ref="K5:K17">RANK(J5,$J$4:$J$17)</f>
        <v>8</v>
      </c>
      <c r="L5" s="57"/>
      <c r="M5" s="58"/>
      <c r="N5" s="59">
        <f aca="true" t="shared" si="3" ref="N5:N26">F5/2*0.5</f>
        <v>39.125</v>
      </c>
      <c r="O5" s="60" t="b">
        <f aca="true" t="shared" si="4" ref="O5:O26">IF(N5=G5,0)</f>
        <v>0</v>
      </c>
      <c r="P5" s="60"/>
      <c r="T5" s="25">
        <v>2</v>
      </c>
    </row>
    <row r="6" spans="1:20" s="25" customFormat="1" ht="15.75" customHeight="1">
      <c r="A6" s="36" t="s">
        <v>244</v>
      </c>
      <c r="B6" s="36" t="s">
        <v>238</v>
      </c>
      <c r="C6" s="36" t="s">
        <v>245</v>
      </c>
      <c r="D6" s="36" t="s">
        <v>246</v>
      </c>
      <c r="E6" s="38">
        <v>11</v>
      </c>
      <c r="F6" s="73">
        <v>156</v>
      </c>
      <c r="G6" s="39">
        <v>39</v>
      </c>
      <c r="H6" s="40">
        <v>81.5</v>
      </c>
      <c r="I6" s="39">
        <f t="shared" si="0"/>
        <v>40.75</v>
      </c>
      <c r="J6" s="39">
        <f t="shared" si="1"/>
        <v>79.75</v>
      </c>
      <c r="K6" s="38">
        <f t="shared" si="2"/>
        <v>2</v>
      </c>
      <c r="L6" s="57" t="s">
        <v>18</v>
      </c>
      <c r="M6" s="58"/>
      <c r="N6" s="59">
        <f t="shared" si="3"/>
        <v>39</v>
      </c>
      <c r="O6" s="60">
        <f t="shared" si="4"/>
        <v>0</v>
      </c>
      <c r="P6" s="60"/>
      <c r="T6" s="25">
        <v>3</v>
      </c>
    </row>
    <row r="7" spans="1:20" s="25" customFormat="1" ht="15.75" customHeight="1">
      <c r="A7" s="36" t="s">
        <v>247</v>
      </c>
      <c r="B7" s="36" t="s">
        <v>238</v>
      </c>
      <c r="C7" s="36" t="s">
        <v>248</v>
      </c>
      <c r="D7" s="36" t="s">
        <v>249</v>
      </c>
      <c r="E7" s="38">
        <v>9</v>
      </c>
      <c r="F7" s="73">
        <v>154</v>
      </c>
      <c r="G7" s="39">
        <v>38.5</v>
      </c>
      <c r="H7" s="40">
        <v>74</v>
      </c>
      <c r="I7" s="39">
        <f t="shared" si="0"/>
        <v>37</v>
      </c>
      <c r="J7" s="39">
        <f t="shared" si="1"/>
        <v>75.5</v>
      </c>
      <c r="K7" s="38">
        <f t="shared" si="2"/>
        <v>9</v>
      </c>
      <c r="L7" s="57"/>
      <c r="M7" s="58"/>
      <c r="N7" s="59">
        <f t="shared" si="3"/>
        <v>38.5</v>
      </c>
      <c r="O7" s="60">
        <f t="shared" si="4"/>
        <v>0</v>
      </c>
      <c r="P7" s="60"/>
      <c r="T7" s="25">
        <v>4</v>
      </c>
    </row>
    <row r="8" spans="1:20" s="25" customFormat="1" ht="15.75" customHeight="1">
      <c r="A8" s="36" t="s">
        <v>250</v>
      </c>
      <c r="B8" s="36" t="s">
        <v>238</v>
      </c>
      <c r="C8" s="36" t="s">
        <v>251</v>
      </c>
      <c r="D8" s="36" t="s">
        <v>252</v>
      </c>
      <c r="E8" s="38">
        <v>6</v>
      </c>
      <c r="F8" s="73">
        <v>152.5</v>
      </c>
      <c r="G8" s="39">
        <v>38.13</v>
      </c>
      <c r="H8" s="40">
        <v>81.33</v>
      </c>
      <c r="I8" s="39">
        <f t="shared" si="0"/>
        <v>40.665</v>
      </c>
      <c r="J8" s="39">
        <f t="shared" si="1"/>
        <v>78.795</v>
      </c>
      <c r="K8" s="38">
        <f t="shared" si="2"/>
        <v>4</v>
      </c>
      <c r="L8" s="57" t="s">
        <v>18</v>
      </c>
      <c r="M8" s="58"/>
      <c r="N8" s="59">
        <f t="shared" si="3"/>
        <v>38.125</v>
      </c>
      <c r="O8" s="60" t="b">
        <f t="shared" si="4"/>
        <v>0</v>
      </c>
      <c r="P8" s="60"/>
      <c r="T8" s="25">
        <v>5</v>
      </c>
    </row>
    <row r="9" spans="1:20" s="25" customFormat="1" ht="15.75" customHeight="1">
      <c r="A9" s="36" t="s">
        <v>253</v>
      </c>
      <c r="B9" s="36" t="s">
        <v>238</v>
      </c>
      <c r="C9" s="36" t="s">
        <v>254</v>
      </c>
      <c r="D9" s="36" t="s">
        <v>255</v>
      </c>
      <c r="E9" s="38">
        <v>16</v>
      </c>
      <c r="F9" s="73">
        <v>149.5</v>
      </c>
      <c r="G9" s="39">
        <v>37.38</v>
      </c>
      <c r="H9" s="40">
        <v>79.83</v>
      </c>
      <c r="I9" s="39">
        <f t="shared" si="0"/>
        <v>39.915</v>
      </c>
      <c r="J9" s="39">
        <f t="shared" si="1"/>
        <v>77.295</v>
      </c>
      <c r="K9" s="38">
        <f t="shared" si="2"/>
        <v>7</v>
      </c>
      <c r="L9" s="57"/>
      <c r="M9" s="58"/>
      <c r="N9" s="59">
        <f t="shared" si="3"/>
        <v>37.375</v>
      </c>
      <c r="O9" s="60" t="b">
        <f t="shared" si="4"/>
        <v>0</v>
      </c>
      <c r="P9" s="60"/>
      <c r="T9" s="25">
        <v>6</v>
      </c>
    </row>
    <row r="10" spans="1:20" s="25" customFormat="1" ht="15.75" customHeight="1">
      <c r="A10" s="36" t="s">
        <v>256</v>
      </c>
      <c r="B10" s="36" t="s">
        <v>238</v>
      </c>
      <c r="C10" s="36" t="s">
        <v>257</v>
      </c>
      <c r="D10" s="36" t="s">
        <v>258</v>
      </c>
      <c r="E10" s="38">
        <v>17</v>
      </c>
      <c r="F10" s="73">
        <v>148</v>
      </c>
      <c r="G10" s="39">
        <v>37</v>
      </c>
      <c r="H10" s="40">
        <v>83.5</v>
      </c>
      <c r="I10" s="39">
        <f t="shared" si="0"/>
        <v>41.75</v>
      </c>
      <c r="J10" s="39">
        <f t="shared" si="1"/>
        <v>78.75</v>
      </c>
      <c r="K10" s="38">
        <f t="shared" si="2"/>
        <v>5</v>
      </c>
      <c r="L10" s="57" t="s">
        <v>18</v>
      </c>
      <c r="M10" s="58"/>
      <c r="N10" s="59">
        <f t="shared" si="3"/>
        <v>37</v>
      </c>
      <c r="O10" s="60">
        <f t="shared" si="4"/>
        <v>0</v>
      </c>
      <c r="P10" s="60"/>
      <c r="T10" s="25">
        <v>7</v>
      </c>
    </row>
    <row r="11" spans="1:20" s="25" customFormat="1" ht="15.75" customHeight="1">
      <c r="A11" s="36" t="s">
        <v>259</v>
      </c>
      <c r="B11" s="36" t="s">
        <v>238</v>
      </c>
      <c r="C11" s="36" t="s">
        <v>260</v>
      </c>
      <c r="D11" s="36" t="s">
        <v>261</v>
      </c>
      <c r="E11" s="38">
        <v>3</v>
      </c>
      <c r="F11" s="73">
        <v>144</v>
      </c>
      <c r="G11" s="39">
        <v>36</v>
      </c>
      <c r="H11" s="40">
        <v>72.4</v>
      </c>
      <c r="I11" s="39">
        <f t="shared" si="0"/>
        <v>36.2</v>
      </c>
      <c r="J11" s="39">
        <f t="shared" si="1"/>
        <v>72.2</v>
      </c>
      <c r="K11" s="38">
        <f t="shared" si="2"/>
        <v>11</v>
      </c>
      <c r="L11" s="57"/>
      <c r="M11" s="58"/>
      <c r="N11" s="59">
        <f t="shared" si="3"/>
        <v>36</v>
      </c>
      <c r="O11" s="60">
        <f t="shared" si="4"/>
        <v>0</v>
      </c>
      <c r="P11" s="60"/>
      <c r="T11" s="25">
        <v>8</v>
      </c>
    </row>
    <row r="12" spans="1:20" s="25" customFormat="1" ht="15.75" customHeight="1">
      <c r="A12" s="36" t="s">
        <v>262</v>
      </c>
      <c r="B12" s="36" t="s">
        <v>238</v>
      </c>
      <c r="C12" s="36" t="s">
        <v>263</v>
      </c>
      <c r="D12" s="36" t="s">
        <v>264</v>
      </c>
      <c r="E12" s="38">
        <v>12</v>
      </c>
      <c r="F12" s="73">
        <v>144</v>
      </c>
      <c r="G12" s="39">
        <v>36</v>
      </c>
      <c r="H12" s="40">
        <v>84.17</v>
      </c>
      <c r="I12" s="39">
        <f t="shared" si="0"/>
        <v>42.085</v>
      </c>
      <c r="J12" s="39">
        <f t="shared" si="1"/>
        <v>78.08500000000001</v>
      </c>
      <c r="K12" s="38">
        <f t="shared" si="2"/>
        <v>6</v>
      </c>
      <c r="L12" s="57"/>
      <c r="M12" s="58"/>
      <c r="N12" s="59">
        <f t="shared" si="3"/>
        <v>36</v>
      </c>
      <c r="O12" s="60">
        <f t="shared" si="4"/>
        <v>0</v>
      </c>
      <c r="P12" s="60"/>
      <c r="T12" s="25">
        <v>9</v>
      </c>
    </row>
    <row r="13" spans="1:20" s="25" customFormat="1" ht="15.75" customHeight="1">
      <c r="A13" s="36" t="s">
        <v>265</v>
      </c>
      <c r="B13" s="36" t="s">
        <v>238</v>
      </c>
      <c r="C13" s="36" t="s">
        <v>266</v>
      </c>
      <c r="D13" s="36" t="s">
        <v>267</v>
      </c>
      <c r="E13" s="38">
        <v>4</v>
      </c>
      <c r="F13" s="73">
        <v>143</v>
      </c>
      <c r="G13" s="39">
        <v>35.75</v>
      </c>
      <c r="H13" s="40">
        <v>86.67</v>
      </c>
      <c r="I13" s="39">
        <f t="shared" si="0"/>
        <v>43.335</v>
      </c>
      <c r="J13" s="39">
        <f t="shared" si="1"/>
        <v>79.08500000000001</v>
      </c>
      <c r="K13" s="38">
        <f t="shared" si="2"/>
        <v>3</v>
      </c>
      <c r="L13" s="57" t="s">
        <v>18</v>
      </c>
      <c r="M13" s="58"/>
      <c r="N13" s="59">
        <f t="shared" si="3"/>
        <v>35.75</v>
      </c>
      <c r="O13" s="60">
        <f t="shared" si="4"/>
        <v>0</v>
      </c>
      <c r="P13" s="60"/>
      <c r="T13" s="25">
        <v>10</v>
      </c>
    </row>
    <row r="14" spans="1:20" s="25" customFormat="1" ht="15.75" customHeight="1">
      <c r="A14" s="36" t="s">
        <v>268</v>
      </c>
      <c r="B14" s="36" t="s">
        <v>238</v>
      </c>
      <c r="C14" s="36" t="s">
        <v>269</v>
      </c>
      <c r="D14" s="36" t="s">
        <v>270</v>
      </c>
      <c r="E14" s="38">
        <v>10</v>
      </c>
      <c r="F14" s="73">
        <v>139.5</v>
      </c>
      <c r="G14" s="39">
        <v>34.88</v>
      </c>
      <c r="H14" s="40">
        <v>70</v>
      </c>
      <c r="I14" s="39">
        <f t="shared" si="0"/>
        <v>35</v>
      </c>
      <c r="J14" s="39">
        <f t="shared" si="1"/>
        <v>69.88</v>
      </c>
      <c r="K14" s="38">
        <f t="shared" si="2"/>
        <v>13</v>
      </c>
      <c r="L14" s="57"/>
      <c r="M14" s="58"/>
      <c r="N14" s="59">
        <f t="shared" si="3"/>
        <v>34.875</v>
      </c>
      <c r="O14" s="60" t="b">
        <f t="shared" si="4"/>
        <v>0</v>
      </c>
      <c r="P14" s="60"/>
      <c r="T14" s="25">
        <v>11</v>
      </c>
    </row>
    <row r="15" spans="1:20" s="25" customFormat="1" ht="15.75" customHeight="1">
      <c r="A15" s="36" t="s">
        <v>271</v>
      </c>
      <c r="B15" s="36" t="s">
        <v>238</v>
      </c>
      <c r="C15" s="36" t="s">
        <v>272</v>
      </c>
      <c r="D15" s="36" t="s">
        <v>273</v>
      </c>
      <c r="E15" s="38">
        <v>14</v>
      </c>
      <c r="F15" s="73">
        <v>137.5</v>
      </c>
      <c r="G15" s="39">
        <v>34.38</v>
      </c>
      <c r="H15" s="40">
        <v>77.67</v>
      </c>
      <c r="I15" s="39">
        <f t="shared" si="0"/>
        <v>38.835</v>
      </c>
      <c r="J15" s="39">
        <f t="shared" si="1"/>
        <v>73.215</v>
      </c>
      <c r="K15" s="38">
        <f t="shared" si="2"/>
        <v>10</v>
      </c>
      <c r="L15" s="57"/>
      <c r="M15" s="58"/>
      <c r="N15" s="59">
        <f t="shared" si="3"/>
        <v>34.375</v>
      </c>
      <c r="O15" s="60" t="b">
        <f t="shared" si="4"/>
        <v>0</v>
      </c>
      <c r="P15" s="60"/>
      <c r="T15" s="25">
        <v>12</v>
      </c>
    </row>
    <row r="16" spans="1:20" s="25" customFormat="1" ht="15.75" customHeight="1">
      <c r="A16" s="36" t="s">
        <v>274</v>
      </c>
      <c r="B16" s="36" t="s">
        <v>238</v>
      </c>
      <c r="C16" s="36" t="s">
        <v>275</v>
      </c>
      <c r="D16" s="36" t="s">
        <v>276</v>
      </c>
      <c r="E16" s="38">
        <v>20</v>
      </c>
      <c r="F16" s="73">
        <v>134</v>
      </c>
      <c r="G16" s="39">
        <v>33.5</v>
      </c>
      <c r="H16" s="40">
        <v>72.83</v>
      </c>
      <c r="I16" s="39">
        <f t="shared" si="0"/>
        <v>36.415</v>
      </c>
      <c r="J16" s="39">
        <f t="shared" si="1"/>
        <v>69.91499999999999</v>
      </c>
      <c r="K16" s="38">
        <f t="shared" si="2"/>
        <v>12</v>
      </c>
      <c r="L16" s="57"/>
      <c r="M16" s="58"/>
      <c r="N16" s="59">
        <f t="shared" si="3"/>
        <v>33.5</v>
      </c>
      <c r="O16" s="60">
        <f t="shared" si="4"/>
        <v>0</v>
      </c>
      <c r="P16" s="60"/>
      <c r="T16" s="25">
        <v>13</v>
      </c>
    </row>
    <row r="17" spans="1:20" s="25" customFormat="1" ht="15.75" customHeight="1">
      <c r="A17" s="36" t="s">
        <v>277</v>
      </c>
      <c r="B17" s="36" t="s">
        <v>238</v>
      </c>
      <c r="C17" s="36" t="s">
        <v>278</v>
      </c>
      <c r="D17" s="36" t="s">
        <v>279</v>
      </c>
      <c r="E17" s="38">
        <v>15</v>
      </c>
      <c r="F17" s="73">
        <v>132</v>
      </c>
      <c r="G17" s="39">
        <v>33</v>
      </c>
      <c r="H17" s="40">
        <v>72.83</v>
      </c>
      <c r="I17" s="39">
        <f t="shared" si="0"/>
        <v>36.415</v>
      </c>
      <c r="J17" s="39">
        <f t="shared" si="1"/>
        <v>69.41499999999999</v>
      </c>
      <c r="K17" s="38">
        <f t="shared" si="2"/>
        <v>14</v>
      </c>
      <c r="L17" s="57"/>
      <c r="M17" s="58"/>
      <c r="N17" s="59">
        <f t="shared" si="3"/>
        <v>33</v>
      </c>
      <c r="O17" s="60">
        <f t="shared" si="4"/>
        <v>0</v>
      </c>
      <c r="P17" s="60"/>
      <c r="T17" s="25">
        <v>14</v>
      </c>
    </row>
    <row r="18" spans="1:20" s="25" customFormat="1" ht="15.75" customHeight="1">
      <c r="A18" s="5" t="s">
        <v>280</v>
      </c>
      <c r="B18" s="5" t="s">
        <v>281</v>
      </c>
      <c r="C18" s="5" t="s">
        <v>282</v>
      </c>
      <c r="D18" s="5" t="s">
        <v>283</v>
      </c>
      <c r="E18" s="10">
        <v>23</v>
      </c>
      <c r="F18" s="74">
        <v>123</v>
      </c>
      <c r="G18" s="12">
        <v>30.75</v>
      </c>
      <c r="H18" s="13">
        <v>84</v>
      </c>
      <c r="I18" s="12">
        <f t="shared" si="0"/>
        <v>42</v>
      </c>
      <c r="J18" s="12">
        <f t="shared" si="1"/>
        <v>72.75</v>
      </c>
      <c r="K18" s="10">
        <f>RANK(J18,$J$18:$J$20)</f>
        <v>1</v>
      </c>
      <c r="L18" s="57" t="s">
        <v>18</v>
      </c>
      <c r="M18" s="61"/>
      <c r="N18" s="59">
        <f t="shared" si="3"/>
        <v>30.75</v>
      </c>
      <c r="O18" s="60">
        <f t="shared" si="4"/>
        <v>0</v>
      </c>
      <c r="P18" s="60"/>
      <c r="T18" s="25">
        <v>15</v>
      </c>
    </row>
    <row r="19" spans="1:20" s="25" customFormat="1" ht="15.75" customHeight="1">
      <c r="A19" s="5" t="s">
        <v>284</v>
      </c>
      <c r="B19" s="5" t="s">
        <v>281</v>
      </c>
      <c r="C19" s="5" t="s">
        <v>285</v>
      </c>
      <c r="D19" s="5" t="s">
        <v>286</v>
      </c>
      <c r="E19" s="10">
        <v>1</v>
      </c>
      <c r="F19" s="74">
        <v>122.5</v>
      </c>
      <c r="G19" s="12">
        <v>30.63</v>
      </c>
      <c r="H19" s="13">
        <v>83.33</v>
      </c>
      <c r="I19" s="12">
        <f t="shared" si="0"/>
        <v>41.665</v>
      </c>
      <c r="J19" s="12">
        <f t="shared" si="1"/>
        <v>72.295</v>
      </c>
      <c r="K19" s="10">
        <f>RANK(J19,$J$18:$J$20)</f>
        <v>2</v>
      </c>
      <c r="L19" s="57"/>
      <c r="M19" s="61"/>
      <c r="N19" s="59">
        <f t="shared" si="3"/>
        <v>30.625</v>
      </c>
      <c r="O19" s="60" t="b">
        <f t="shared" si="4"/>
        <v>0</v>
      </c>
      <c r="P19" s="60"/>
      <c r="T19" s="25">
        <v>16</v>
      </c>
    </row>
    <row r="20" spans="1:20" s="25" customFormat="1" ht="15.75" customHeight="1">
      <c r="A20" s="5" t="s">
        <v>287</v>
      </c>
      <c r="B20" s="5" t="s">
        <v>281</v>
      </c>
      <c r="C20" s="5" t="s">
        <v>288</v>
      </c>
      <c r="D20" s="5" t="s">
        <v>289</v>
      </c>
      <c r="E20" s="10">
        <v>22</v>
      </c>
      <c r="F20" s="74">
        <v>113</v>
      </c>
      <c r="G20" s="12">
        <v>28.25</v>
      </c>
      <c r="H20" s="13">
        <v>70.67</v>
      </c>
      <c r="I20" s="12">
        <f t="shared" si="0"/>
        <v>35.335</v>
      </c>
      <c r="J20" s="12">
        <f t="shared" si="1"/>
        <v>63.585</v>
      </c>
      <c r="K20" s="10">
        <f>RANK(J20,$J$18:$J$20)</f>
        <v>3</v>
      </c>
      <c r="L20" s="57"/>
      <c r="M20" s="61"/>
      <c r="N20" s="59">
        <f t="shared" si="3"/>
        <v>28.25</v>
      </c>
      <c r="O20" s="60">
        <f t="shared" si="4"/>
        <v>0</v>
      </c>
      <c r="P20" s="60"/>
      <c r="T20" s="25">
        <v>17</v>
      </c>
    </row>
    <row r="21" spans="1:20" s="25" customFormat="1" ht="15.75" customHeight="1">
      <c r="A21" s="78" t="s">
        <v>290</v>
      </c>
      <c r="B21" s="78" t="s">
        <v>238</v>
      </c>
      <c r="C21" s="78" t="s">
        <v>291</v>
      </c>
      <c r="D21" s="78" t="s">
        <v>292</v>
      </c>
      <c r="E21" s="10">
        <v>2</v>
      </c>
      <c r="F21" s="74">
        <v>144</v>
      </c>
      <c r="G21" s="12">
        <v>36</v>
      </c>
      <c r="H21" s="13">
        <v>79.5</v>
      </c>
      <c r="I21" s="12">
        <f t="shared" si="0"/>
        <v>39.75</v>
      </c>
      <c r="J21" s="12">
        <f t="shared" si="1"/>
        <v>75.75</v>
      </c>
      <c r="K21" s="83">
        <f>RANK(J21,$J$21:$J$23)</f>
        <v>1</v>
      </c>
      <c r="L21" s="57" t="s">
        <v>18</v>
      </c>
      <c r="M21" s="84" t="s">
        <v>56</v>
      </c>
      <c r="N21" s="59">
        <f t="shared" si="3"/>
        <v>36</v>
      </c>
      <c r="O21" s="60">
        <f t="shared" si="4"/>
        <v>0</v>
      </c>
      <c r="P21" s="60"/>
      <c r="T21" s="25">
        <v>18</v>
      </c>
    </row>
    <row r="22" spans="1:20" s="25" customFormat="1" ht="15.75" customHeight="1">
      <c r="A22" s="78" t="s">
        <v>293</v>
      </c>
      <c r="B22" s="78" t="s">
        <v>238</v>
      </c>
      <c r="C22" s="78" t="s">
        <v>294</v>
      </c>
      <c r="D22" s="78" t="s">
        <v>295</v>
      </c>
      <c r="E22" s="10">
        <v>21</v>
      </c>
      <c r="F22" s="74">
        <v>126.5</v>
      </c>
      <c r="G22" s="12">
        <v>31.63</v>
      </c>
      <c r="H22" s="13">
        <v>76.17</v>
      </c>
      <c r="I22" s="12">
        <f t="shared" si="0"/>
        <v>38.085</v>
      </c>
      <c r="J22" s="12">
        <f t="shared" si="1"/>
        <v>69.715</v>
      </c>
      <c r="K22" s="83">
        <f>RANK(J22,$J$21:$J$23)</f>
        <v>3</v>
      </c>
      <c r="L22" s="81"/>
      <c r="M22" s="84" t="s">
        <v>56</v>
      </c>
      <c r="N22" s="59">
        <f t="shared" si="3"/>
        <v>31.625</v>
      </c>
      <c r="O22" s="60" t="b">
        <f t="shared" si="4"/>
        <v>0</v>
      </c>
      <c r="P22" s="60"/>
      <c r="T22" s="25">
        <v>19</v>
      </c>
    </row>
    <row r="23" spans="1:20" s="25" customFormat="1" ht="15.75" customHeight="1">
      <c r="A23" s="78" t="s">
        <v>296</v>
      </c>
      <c r="B23" s="78" t="s">
        <v>238</v>
      </c>
      <c r="C23" s="78" t="s">
        <v>297</v>
      </c>
      <c r="D23" s="78" t="s">
        <v>298</v>
      </c>
      <c r="E23" s="10">
        <v>7</v>
      </c>
      <c r="F23" s="74">
        <v>121.5</v>
      </c>
      <c r="G23" s="12">
        <v>30.38</v>
      </c>
      <c r="H23" s="13">
        <v>79</v>
      </c>
      <c r="I23" s="12">
        <f t="shared" si="0"/>
        <v>39.5</v>
      </c>
      <c r="J23" s="12">
        <f t="shared" si="1"/>
        <v>69.88</v>
      </c>
      <c r="K23" s="83">
        <f>RANK(J23,$J$21:$J$23)</f>
        <v>2</v>
      </c>
      <c r="L23" s="81"/>
      <c r="M23" s="84" t="s">
        <v>56</v>
      </c>
      <c r="N23" s="59">
        <f t="shared" si="3"/>
        <v>30.375</v>
      </c>
      <c r="O23" s="60" t="b">
        <f t="shared" si="4"/>
        <v>0</v>
      </c>
      <c r="P23" s="60"/>
      <c r="T23" s="25">
        <v>20</v>
      </c>
    </row>
    <row r="24" spans="1:20" s="25" customFormat="1" ht="15.75" customHeight="1">
      <c r="A24" s="78" t="s">
        <v>299</v>
      </c>
      <c r="B24" s="78" t="s">
        <v>281</v>
      </c>
      <c r="C24" s="78" t="s">
        <v>300</v>
      </c>
      <c r="D24" s="78" t="s">
        <v>301</v>
      </c>
      <c r="E24" s="10">
        <v>8</v>
      </c>
      <c r="F24" s="74">
        <v>137</v>
      </c>
      <c r="G24" s="12">
        <v>34.25</v>
      </c>
      <c r="H24" s="13">
        <v>73.33</v>
      </c>
      <c r="I24" s="12">
        <f t="shared" si="0"/>
        <v>36.665</v>
      </c>
      <c r="J24" s="12">
        <f t="shared" si="1"/>
        <v>70.91499999999999</v>
      </c>
      <c r="K24" s="10">
        <f>RANK(J24,$J$24:$J$26)</f>
        <v>1</v>
      </c>
      <c r="L24" s="57" t="s">
        <v>18</v>
      </c>
      <c r="M24" s="84" t="s">
        <v>56</v>
      </c>
      <c r="N24" s="59">
        <f t="shared" si="3"/>
        <v>34.25</v>
      </c>
      <c r="O24" s="60">
        <f t="shared" si="4"/>
        <v>0</v>
      </c>
      <c r="P24" s="60"/>
      <c r="T24" s="25">
        <v>21</v>
      </c>
    </row>
    <row r="25" spans="1:20" s="25" customFormat="1" ht="15.75" customHeight="1">
      <c r="A25" s="78" t="s">
        <v>302</v>
      </c>
      <c r="B25" s="78" t="s">
        <v>281</v>
      </c>
      <c r="C25" s="78" t="s">
        <v>303</v>
      </c>
      <c r="D25" s="78" t="s">
        <v>304</v>
      </c>
      <c r="E25" s="10">
        <v>5</v>
      </c>
      <c r="F25" s="74">
        <v>133.5</v>
      </c>
      <c r="G25" s="12">
        <v>33.38</v>
      </c>
      <c r="H25" s="13">
        <v>74.67</v>
      </c>
      <c r="I25" s="12">
        <f t="shared" si="0"/>
        <v>37.335</v>
      </c>
      <c r="J25" s="12">
        <f t="shared" si="1"/>
        <v>70.715</v>
      </c>
      <c r="K25" s="10">
        <f>RANK(J25,$J$24:$J$26)</f>
        <v>2</v>
      </c>
      <c r="L25" s="81"/>
      <c r="M25" s="84" t="s">
        <v>56</v>
      </c>
      <c r="N25" s="59">
        <f t="shared" si="3"/>
        <v>33.375</v>
      </c>
      <c r="O25" s="60" t="b">
        <f t="shared" si="4"/>
        <v>0</v>
      </c>
      <c r="P25" s="60"/>
      <c r="T25" s="25">
        <v>22</v>
      </c>
    </row>
    <row r="26" spans="1:20" s="25" customFormat="1" ht="15.75" customHeight="1">
      <c r="A26" s="78" t="s">
        <v>305</v>
      </c>
      <c r="B26" s="78" t="s">
        <v>281</v>
      </c>
      <c r="C26" s="78" t="s">
        <v>306</v>
      </c>
      <c r="D26" s="78" t="s">
        <v>307</v>
      </c>
      <c r="E26" s="10">
        <v>19</v>
      </c>
      <c r="F26" s="74">
        <v>117.5</v>
      </c>
      <c r="G26" s="12">
        <v>29.38</v>
      </c>
      <c r="H26" s="13">
        <v>72.5</v>
      </c>
      <c r="I26" s="12">
        <f t="shared" si="0"/>
        <v>36.25</v>
      </c>
      <c r="J26" s="12">
        <f t="shared" si="1"/>
        <v>65.63</v>
      </c>
      <c r="K26" s="10">
        <f>RANK(J26,$J$24:$J$26)</f>
        <v>3</v>
      </c>
      <c r="L26" s="81"/>
      <c r="M26" s="84" t="s">
        <v>56</v>
      </c>
      <c r="N26" s="59">
        <f t="shared" si="3"/>
        <v>29.375</v>
      </c>
      <c r="O26" s="60" t="b">
        <f t="shared" si="4"/>
        <v>0</v>
      </c>
      <c r="P26" s="60"/>
      <c r="T26" s="25">
        <v>23</v>
      </c>
    </row>
    <row r="27" spans="1:20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  <c r="T27" s="25">
        <v>24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9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  <row r="65" spans="1:13" ht="14.25">
      <c r="A65" s="51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selection activeCell="J24" sqref="J24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6.50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308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66" t="s">
        <v>1</v>
      </c>
      <c r="B2" s="67" t="s">
        <v>2</v>
      </c>
      <c r="C2" s="67" t="s">
        <v>3</v>
      </c>
      <c r="D2" s="68" t="s">
        <v>4</v>
      </c>
      <c r="E2" s="67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69"/>
      <c r="B3" s="70"/>
      <c r="C3" s="70"/>
      <c r="D3" s="71"/>
      <c r="E3" s="70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20" s="25" customFormat="1" ht="15.75" customHeight="1">
      <c r="A4" s="36" t="s">
        <v>309</v>
      </c>
      <c r="B4" s="86" t="s">
        <v>310</v>
      </c>
      <c r="C4" s="36" t="s">
        <v>311</v>
      </c>
      <c r="D4" s="36" t="s">
        <v>312</v>
      </c>
      <c r="E4" s="38">
        <v>7</v>
      </c>
      <c r="F4" s="42">
        <v>165.5</v>
      </c>
      <c r="G4" s="39">
        <v>41.38</v>
      </c>
      <c r="H4" s="40">
        <v>83.01</v>
      </c>
      <c r="I4" s="39">
        <f aca="true" t="shared" si="0" ref="I4:I25">H4/2</f>
        <v>41.505</v>
      </c>
      <c r="J4" s="39">
        <f aca="true" t="shared" si="1" ref="J4:J25">G4+I4</f>
        <v>82.885</v>
      </c>
      <c r="K4" s="38">
        <f>RANK(J4,$J$4:$J$17)</f>
        <v>1</v>
      </c>
      <c r="L4" s="57" t="s">
        <v>18</v>
      </c>
      <c r="M4" s="58"/>
      <c r="N4" s="59">
        <f>F4/2*0.5</f>
        <v>41.375</v>
      </c>
      <c r="O4" s="60" t="b">
        <f>IF(N4=G4,0)</f>
        <v>0</v>
      </c>
      <c r="P4" s="60"/>
      <c r="T4" s="25">
        <v>1</v>
      </c>
    </row>
    <row r="5" spans="1:20" s="25" customFormat="1" ht="15.75" customHeight="1">
      <c r="A5" s="36" t="s">
        <v>313</v>
      </c>
      <c r="B5" s="86" t="s">
        <v>310</v>
      </c>
      <c r="C5" s="36" t="s">
        <v>314</v>
      </c>
      <c r="D5" s="36" t="s">
        <v>315</v>
      </c>
      <c r="E5" s="38">
        <v>6</v>
      </c>
      <c r="F5" s="42">
        <v>161.5</v>
      </c>
      <c r="G5" s="39">
        <v>40.38</v>
      </c>
      <c r="H5" s="40">
        <v>81.6</v>
      </c>
      <c r="I5" s="39">
        <f t="shared" si="0"/>
        <v>40.8</v>
      </c>
      <c r="J5" s="39">
        <f t="shared" si="1"/>
        <v>81.18</v>
      </c>
      <c r="K5" s="38">
        <f aca="true" t="shared" si="2" ref="K5:K17">RANK(J5,$J$4:$J$17)</f>
        <v>3</v>
      </c>
      <c r="L5" s="57" t="s">
        <v>18</v>
      </c>
      <c r="M5" s="58"/>
      <c r="N5" s="59">
        <f aca="true" t="shared" si="3" ref="N5:N25">F5/2*0.5</f>
        <v>40.375</v>
      </c>
      <c r="O5" s="60" t="b">
        <f aca="true" t="shared" si="4" ref="O5:O25">IF(N5=G5,0)</f>
        <v>0</v>
      </c>
      <c r="P5" s="60"/>
      <c r="T5" s="25">
        <v>2</v>
      </c>
    </row>
    <row r="6" spans="1:20" s="25" customFormat="1" ht="15.75" customHeight="1">
      <c r="A6" s="36" t="s">
        <v>316</v>
      </c>
      <c r="B6" s="86" t="s">
        <v>310</v>
      </c>
      <c r="C6" s="36" t="s">
        <v>317</v>
      </c>
      <c r="D6" s="36" t="s">
        <v>318</v>
      </c>
      <c r="E6" s="38">
        <v>1</v>
      </c>
      <c r="F6" s="42">
        <v>161</v>
      </c>
      <c r="G6" s="39">
        <v>40.25</v>
      </c>
      <c r="H6" s="40">
        <v>83.33</v>
      </c>
      <c r="I6" s="39">
        <f t="shared" si="0"/>
        <v>41.665</v>
      </c>
      <c r="J6" s="39">
        <f t="shared" si="1"/>
        <v>81.91499999999999</v>
      </c>
      <c r="K6" s="38">
        <f t="shared" si="2"/>
        <v>2</v>
      </c>
      <c r="L6" s="57" t="s">
        <v>18</v>
      </c>
      <c r="M6" s="58"/>
      <c r="N6" s="59">
        <f t="shared" si="3"/>
        <v>40.25</v>
      </c>
      <c r="O6" s="60">
        <f t="shared" si="4"/>
        <v>0</v>
      </c>
      <c r="P6" s="60"/>
      <c r="T6" s="25">
        <v>3</v>
      </c>
    </row>
    <row r="7" spans="1:20" s="25" customFormat="1" ht="15.75" customHeight="1">
      <c r="A7" s="36" t="s">
        <v>319</v>
      </c>
      <c r="B7" s="86" t="s">
        <v>310</v>
      </c>
      <c r="C7" s="36" t="s">
        <v>320</v>
      </c>
      <c r="D7" s="36" t="s">
        <v>321</v>
      </c>
      <c r="E7" s="38">
        <v>5</v>
      </c>
      <c r="F7" s="42">
        <v>152.5</v>
      </c>
      <c r="G7" s="39">
        <v>38.13</v>
      </c>
      <c r="H7" s="40">
        <v>79.81</v>
      </c>
      <c r="I7" s="39">
        <f t="shared" si="0"/>
        <v>39.905</v>
      </c>
      <c r="J7" s="39">
        <f t="shared" si="1"/>
        <v>78.035</v>
      </c>
      <c r="K7" s="38">
        <f t="shared" si="2"/>
        <v>7</v>
      </c>
      <c r="L7" s="57"/>
      <c r="M7" s="58"/>
      <c r="N7" s="59">
        <f t="shared" si="3"/>
        <v>38.125</v>
      </c>
      <c r="O7" s="60" t="b">
        <f t="shared" si="4"/>
        <v>0</v>
      </c>
      <c r="P7" s="60"/>
      <c r="T7" s="25">
        <v>4</v>
      </c>
    </row>
    <row r="8" spans="1:20" s="25" customFormat="1" ht="15.75" customHeight="1">
      <c r="A8" s="36" t="s">
        <v>322</v>
      </c>
      <c r="B8" s="86" t="s">
        <v>310</v>
      </c>
      <c r="C8" s="36" t="s">
        <v>323</v>
      </c>
      <c r="D8" s="36" t="s">
        <v>324</v>
      </c>
      <c r="E8" s="38">
        <v>12</v>
      </c>
      <c r="F8" s="42">
        <v>149.5</v>
      </c>
      <c r="G8" s="39">
        <v>37.38</v>
      </c>
      <c r="H8" s="40">
        <v>85.06</v>
      </c>
      <c r="I8" s="39">
        <f t="shared" si="0"/>
        <v>42.53</v>
      </c>
      <c r="J8" s="39">
        <f t="shared" si="1"/>
        <v>79.91</v>
      </c>
      <c r="K8" s="38">
        <f t="shared" si="2"/>
        <v>4</v>
      </c>
      <c r="L8" s="57" t="s">
        <v>18</v>
      </c>
      <c r="M8" s="58"/>
      <c r="N8" s="59">
        <f t="shared" si="3"/>
        <v>37.375</v>
      </c>
      <c r="O8" s="60" t="b">
        <f t="shared" si="4"/>
        <v>0</v>
      </c>
      <c r="P8" s="60"/>
      <c r="T8" s="25">
        <v>5</v>
      </c>
    </row>
    <row r="9" spans="1:20" s="25" customFormat="1" ht="15.75" customHeight="1">
      <c r="A9" s="36" t="s">
        <v>325</v>
      </c>
      <c r="B9" s="86" t="s">
        <v>310</v>
      </c>
      <c r="C9" s="36" t="s">
        <v>326</v>
      </c>
      <c r="D9" s="36" t="s">
        <v>327</v>
      </c>
      <c r="E9" s="38">
        <v>14</v>
      </c>
      <c r="F9" s="42">
        <v>149.5</v>
      </c>
      <c r="G9" s="39">
        <v>37.38</v>
      </c>
      <c r="H9" s="40">
        <v>84.97</v>
      </c>
      <c r="I9" s="39">
        <f t="shared" si="0"/>
        <v>42.485</v>
      </c>
      <c r="J9" s="39">
        <f t="shared" si="1"/>
        <v>79.86500000000001</v>
      </c>
      <c r="K9" s="38">
        <f t="shared" si="2"/>
        <v>5</v>
      </c>
      <c r="L9" s="57" t="s">
        <v>18</v>
      </c>
      <c r="M9" s="58"/>
      <c r="N9" s="59">
        <f t="shared" si="3"/>
        <v>37.375</v>
      </c>
      <c r="O9" s="60" t="b">
        <f t="shared" si="4"/>
        <v>0</v>
      </c>
      <c r="P9" s="60"/>
      <c r="T9" s="25">
        <v>6</v>
      </c>
    </row>
    <row r="10" spans="1:20" s="25" customFormat="1" ht="15.75" customHeight="1">
      <c r="A10" s="36" t="s">
        <v>328</v>
      </c>
      <c r="B10" s="86" t="s">
        <v>310</v>
      </c>
      <c r="C10" s="36" t="s">
        <v>329</v>
      </c>
      <c r="D10" s="36" t="s">
        <v>330</v>
      </c>
      <c r="E10" s="38">
        <v>8</v>
      </c>
      <c r="F10" s="42">
        <v>149</v>
      </c>
      <c r="G10" s="39">
        <v>37.25</v>
      </c>
      <c r="H10" s="40">
        <v>82.92</v>
      </c>
      <c r="I10" s="39">
        <f t="shared" si="0"/>
        <v>41.46</v>
      </c>
      <c r="J10" s="39">
        <f t="shared" si="1"/>
        <v>78.71000000000001</v>
      </c>
      <c r="K10" s="38">
        <f t="shared" si="2"/>
        <v>6</v>
      </c>
      <c r="L10" s="57" t="s">
        <v>18</v>
      </c>
      <c r="M10" s="58"/>
      <c r="N10" s="59">
        <f t="shared" si="3"/>
        <v>37.25</v>
      </c>
      <c r="O10" s="60">
        <f t="shared" si="4"/>
        <v>0</v>
      </c>
      <c r="P10" s="60"/>
      <c r="T10" s="25">
        <v>7</v>
      </c>
    </row>
    <row r="11" spans="1:20" s="25" customFormat="1" ht="15.75" customHeight="1">
      <c r="A11" s="36" t="s">
        <v>331</v>
      </c>
      <c r="B11" s="86" t="s">
        <v>310</v>
      </c>
      <c r="C11" s="36" t="s">
        <v>332</v>
      </c>
      <c r="D11" s="36" t="s">
        <v>333</v>
      </c>
      <c r="E11" s="38">
        <v>9</v>
      </c>
      <c r="F11" s="42">
        <v>147.5</v>
      </c>
      <c r="G11" s="39">
        <v>36.88</v>
      </c>
      <c r="H11" s="40">
        <v>80.75</v>
      </c>
      <c r="I11" s="39">
        <f t="shared" si="0"/>
        <v>40.375</v>
      </c>
      <c r="J11" s="39">
        <f t="shared" si="1"/>
        <v>77.255</v>
      </c>
      <c r="K11" s="38">
        <f t="shared" si="2"/>
        <v>9</v>
      </c>
      <c r="L11" s="57"/>
      <c r="M11" s="58"/>
      <c r="N11" s="59">
        <f t="shared" si="3"/>
        <v>36.875</v>
      </c>
      <c r="O11" s="60" t="b">
        <f t="shared" si="4"/>
        <v>0</v>
      </c>
      <c r="P11" s="60"/>
      <c r="T11" s="25">
        <v>8</v>
      </c>
    </row>
    <row r="12" spans="1:20" s="25" customFormat="1" ht="15.75" customHeight="1">
      <c r="A12" s="36" t="s">
        <v>334</v>
      </c>
      <c r="B12" s="86" t="s">
        <v>310</v>
      </c>
      <c r="C12" s="36" t="s">
        <v>335</v>
      </c>
      <c r="D12" s="36" t="s">
        <v>336</v>
      </c>
      <c r="E12" s="38">
        <v>4</v>
      </c>
      <c r="F12" s="42">
        <v>142.5</v>
      </c>
      <c r="G12" s="39">
        <v>35.63</v>
      </c>
      <c r="H12" s="40">
        <v>81.33</v>
      </c>
      <c r="I12" s="39">
        <f t="shared" si="0"/>
        <v>40.665</v>
      </c>
      <c r="J12" s="39">
        <f t="shared" si="1"/>
        <v>76.295</v>
      </c>
      <c r="K12" s="38">
        <f t="shared" si="2"/>
        <v>10</v>
      </c>
      <c r="L12" s="57"/>
      <c r="M12" s="58"/>
      <c r="N12" s="59">
        <f t="shared" si="3"/>
        <v>35.625</v>
      </c>
      <c r="O12" s="60" t="b">
        <f t="shared" si="4"/>
        <v>0</v>
      </c>
      <c r="P12" s="60"/>
      <c r="T12" s="25">
        <v>9</v>
      </c>
    </row>
    <row r="13" spans="1:20" s="25" customFormat="1" ht="15.75" customHeight="1">
      <c r="A13" s="36" t="s">
        <v>337</v>
      </c>
      <c r="B13" s="86" t="s">
        <v>310</v>
      </c>
      <c r="C13" s="36" t="s">
        <v>338</v>
      </c>
      <c r="D13" s="36" t="s">
        <v>339</v>
      </c>
      <c r="E13" s="38">
        <v>11</v>
      </c>
      <c r="F13" s="42">
        <v>142</v>
      </c>
      <c r="G13" s="39">
        <v>35.5</v>
      </c>
      <c r="H13" s="40">
        <v>84.14</v>
      </c>
      <c r="I13" s="39">
        <f t="shared" si="0"/>
        <v>42.07</v>
      </c>
      <c r="J13" s="39">
        <f t="shared" si="1"/>
        <v>77.57</v>
      </c>
      <c r="K13" s="38">
        <f t="shared" si="2"/>
        <v>8</v>
      </c>
      <c r="L13" s="57"/>
      <c r="M13" s="58"/>
      <c r="N13" s="59">
        <f t="shared" si="3"/>
        <v>35.5</v>
      </c>
      <c r="O13" s="60">
        <f t="shared" si="4"/>
        <v>0</v>
      </c>
      <c r="P13" s="60"/>
      <c r="T13" s="25">
        <v>10</v>
      </c>
    </row>
    <row r="14" spans="1:20" s="25" customFormat="1" ht="15.75" customHeight="1">
      <c r="A14" s="36" t="s">
        <v>340</v>
      </c>
      <c r="B14" s="86" t="s">
        <v>310</v>
      </c>
      <c r="C14" s="36" t="s">
        <v>341</v>
      </c>
      <c r="D14" s="36" t="s">
        <v>342</v>
      </c>
      <c r="E14" s="38">
        <v>13</v>
      </c>
      <c r="F14" s="42">
        <v>137.5</v>
      </c>
      <c r="G14" s="39">
        <v>34.38</v>
      </c>
      <c r="H14" s="40">
        <v>83.81</v>
      </c>
      <c r="I14" s="39">
        <f t="shared" si="0"/>
        <v>41.905</v>
      </c>
      <c r="J14" s="39">
        <f t="shared" si="1"/>
        <v>76.285</v>
      </c>
      <c r="K14" s="38">
        <f t="shared" si="2"/>
        <v>11</v>
      </c>
      <c r="L14" s="57"/>
      <c r="M14" s="58"/>
      <c r="N14" s="59">
        <f t="shared" si="3"/>
        <v>34.375</v>
      </c>
      <c r="O14" s="60" t="b">
        <f t="shared" si="4"/>
        <v>0</v>
      </c>
      <c r="P14" s="60"/>
      <c r="T14" s="25">
        <v>11</v>
      </c>
    </row>
    <row r="15" spans="1:20" s="25" customFormat="1" ht="15.75" customHeight="1">
      <c r="A15" s="36" t="s">
        <v>343</v>
      </c>
      <c r="B15" s="86" t="s">
        <v>310</v>
      </c>
      <c r="C15" s="36" t="s">
        <v>344</v>
      </c>
      <c r="D15" s="36" t="s">
        <v>345</v>
      </c>
      <c r="E15" s="38"/>
      <c r="F15" s="42">
        <v>133.5</v>
      </c>
      <c r="G15" s="39">
        <v>33.38</v>
      </c>
      <c r="H15" s="40"/>
      <c r="I15" s="39">
        <f t="shared" si="0"/>
        <v>0</v>
      </c>
      <c r="J15" s="39">
        <f t="shared" si="1"/>
        <v>33.38</v>
      </c>
      <c r="K15" s="38">
        <f t="shared" si="2"/>
        <v>14</v>
      </c>
      <c r="L15" s="57"/>
      <c r="M15" s="58"/>
      <c r="N15" s="59">
        <f t="shared" si="3"/>
        <v>33.375</v>
      </c>
      <c r="O15" s="60" t="b">
        <f t="shared" si="4"/>
        <v>0</v>
      </c>
      <c r="P15" s="60"/>
      <c r="T15" s="25">
        <v>12</v>
      </c>
    </row>
    <row r="16" spans="1:20" s="25" customFormat="1" ht="15.75" customHeight="1">
      <c r="A16" s="36" t="s">
        <v>346</v>
      </c>
      <c r="B16" s="86" t="s">
        <v>310</v>
      </c>
      <c r="C16" s="36" t="s">
        <v>347</v>
      </c>
      <c r="D16" s="36" t="s">
        <v>348</v>
      </c>
      <c r="E16" s="38">
        <v>3</v>
      </c>
      <c r="F16" s="42">
        <v>132</v>
      </c>
      <c r="G16" s="39">
        <v>33</v>
      </c>
      <c r="H16" s="40">
        <v>82.67</v>
      </c>
      <c r="I16" s="39">
        <f t="shared" si="0"/>
        <v>41.335</v>
      </c>
      <c r="J16" s="39">
        <f t="shared" si="1"/>
        <v>74.33500000000001</v>
      </c>
      <c r="K16" s="38">
        <f t="shared" si="2"/>
        <v>12</v>
      </c>
      <c r="L16" s="57"/>
      <c r="M16" s="58"/>
      <c r="N16" s="59">
        <f t="shared" si="3"/>
        <v>33</v>
      </c>
      <c r="O16" s="60">
        <f t="shared" si="4"/>
        <v>0</v>
      </c>
      <c r="P16" s="60"/>
      <c r="T16" s="25">
        <v>13</v>
      </c>
    </row>
    <row r="17" spans="1:20" s="25" customFormat="1" ht="15.75" customHeight="1">
      <c r="A17" s="36" t="s">
        <v>349</v>
      </c>
      <c r="B17" s="86" t="s">
        <v>310</v>
      </c>
      <c r="C17" s="36" t="s">
        <v>350</v>
      </c>
      <c r="D17" s="36" t="s">
        <v>351</v>
      </c>
      <c r="E17" s="38">
        <v>10</v>
      </c>
      <c r="F17" s="42">
        <v>130</v>
      </c>
      <c r="G17" s="39">
        <v>32.5</v>
      </c>
      <c r="H17" s="40">
        <v>80.28</v>
      </c>
      <c r="I17" s="39">
        <f t="shared" si="0"/>
        <v>40.14</v>
      </c>
      <c r="J17" s="39">
        <f t="shared" si="1"/>
        <v>72.64</v>
      </c>
      <c r="K17" s="38">
        <f t="shared" si="2"/>
        <v>13</v>
      </c>
      <c r="L17" s="57"/>
      <c r="M17" s="58"/>
      <c r="N17" s="59">
        <f t="shared" si="3"/>
        <v>32.5</v>
      </c>
      <c r="O17" s="60">
        <f t="shared" si="4"/>
        <v>0</v>
      </c>
      <c r="P17" s="60"/>
      <c r="T17" s="25">
        <v>14</v>
      </c>
    </row>
    <row r="18" spans="1:20" s="25" customFormat="1" ht="15.75" customHeight="1">
      <c r="A18" s="5" t="s">
        <v>352</v>
      </c>
      <c r="B18" s="14" t="s">
        <v>353</v>
      </c>
      <c r="C18" s="5" t="s">
        <v>354</v>
      </c>
      <c r="D18" s="5" t="s">
        <v>355</v>
      </c>
      <c r="E18" s="10">
        <v>17</v>
      </c>
      <c r="F18" s="74">
        <v>113.5</v>
      </c>
      <c r="G18" s="12">
        <v>28.38</v>
      </c>
      <c r="H18" s="13">
        <v>89.15</v>
      </c>
      <c r="I18" s="12">
        <f t="shared" si="0"/>
        <v>44.575</v>
      </c>
      <c r="J18" s="12">
        <f t="shared" si="1"/>
        <v>72.955</v>
      </c>
      <c r="K18" s="10">
        <f>RANK(J18,$J$18:$J$20)</f>
        <v>1</v>
      </c>
      <c r="L18" s="57" t="s">
        <v>18</v>
      </c>
      <c r="M18" s="61"/>
      <c r="N18" s="59">
        <f t="shared" si="3"/>
        <v>28.375</v>
      </c>
      <c r="O18" s="60" t="b">
        <f t="shared" si="4"/>
        <v>0</v>
      </c>
      <c r="P18" s="60"/>
      <c r="T18" s="25">
        <v>15</v>
      </c>
    </row>
    <row r="19" spans="1:20" s="25" customFormat="1" ht="15.75" customHeight="1">
      <c r="A19" s="5" t="s">
        <v>356</v>
      </c>
      <c r="B19" s="14" t="s">
        <v>353</v>
      </c>
      <c r="C19" s="5" t="s">
        <v>357</v>
      </c>
      <c r="D19" s="5" t="s">
        <v>358</v>
      </c>
      <c r="E19" s="10">
        <v>15</v>
      </c>
      <c r="F19" s="74">
        <v>107.5</v>
      </c>
      <c r="G19" s="12">
        <v>26.88</v>
      </c>
      <c r="H19" s="13">
        <v>85.26</v>
      </c>
      <c r="I19" s="12">
        <f t="shared" si="0"/>
        <v>42.63</v>
      </c>
      <c r="J19" s="12">
        <f t="shared" si="1"/>
        <v>69.51</v>
      </c>
      <c r="K19" s="10">
        <f>RANK(J19,$J$18:$J$20)</f>
        <v>2</v>
      </c>
      <c r="L19" s="57"/>
      <c r="M19" s="61"/>
      <c r="N19" s="59">
        <f t="shared" si="3"/>
        <v>26.875</v>
      </c>
      <c r="O19" s="60" t="b">
        <f t="shared" si="4"/>
        <v>0</v>
      </c>
      <c r="P19" s="60"/>
      <c r="T19" s="25">
        <v>16</v>
      </c>
    </row>
    <row r="20" spans="1:20" s="25" customFormat="1" ht="15.75" customHeight="1">
      <c r="A20" s="5" t="s">
        <v>359</v>
      </c>
      <c r="B20" s="14" t="s">
        <v>353</v>
      </c>
      <c r="C20" s="5" t="s">
        <v>360</v>
      </c>
      <c r="D20" s="5" t="s">
        <v>361</v>
      </c>
      <c r="E20" s="10">
        <v>16</v>
      </c>
      <c r="F20" s="74">
        <v>104</v>
      </c>
      <c r="G20" s="12">
        <v>26</v>
      </c>
      <c r="H20" s="13">
        <v>79.88</v>
      </c>
      <c r="I20" s="12">
        <f t="shared" si="0"/>
        <v>39.94</v>
      </c>
      <c r="J20" s="12">
        <f t="shared" si="1"/>
        <v>65.94</v>
      </c>
      <c r="K20" s="10">
        <f>RANK(J20,$J$18:$J$20)</f>
        <v>3</v>
      </c>
      <c r="L20" s="57"/>
      <c r="M20" s="61"/>
      <c r="N20" s="59">
        <f t="shared" si="3"/>
        <v>26</v>
      </c>
      <c r="O20" s="60">
        <f t="shared" si="4"/>
        <v>0</v>
      </c>
      <c r="P20" s="60"/>
      <c r="T20" s="25">
        <v>17</v>
      </c>
    </row>
    <row r="21" spans="1:20" s="25" customFormat="1" ht="28.5" customHeight="1">
      <c r="A21" s="36" t="s">
        <v>362</v>
      </c>
      <c r="B21" s="86" t="s">
        <v>363</v>
      </c>
      <c r="C21" s="36" t="s">
        <v>364</v>
      </c>
      <c r="D21" s="36" t="s">
        <v>365</v>
      </c>
      <c r="E21" s="38">
        <v>19</v>
      </c>
      <c r="F21" s="42">
        <v>132</v>
      </c>
      <c r="G21" s="39">
        <v>33</v>
      </c>
      <c r="H21" s="40">
        <v>86.79</v>
      </c>
      <c r="I21" s="39">
        <f t="shared" si="0"/>
        <v>43.395</v>
      </c>
      <c r="J21" s="39">
        <f t="shared" si="1"/>
        <v>76.39500000000001</v>
      </c>
      <c r="K21" s="38">
        <f>RANK(J21,$J$21:$J$25)</f>
        <v>1</v>
      </c>
      <c r="L21" s="57" t="s">
        <v>18</v>
      </c>
      <c r="M21" s="58"/>
      <c r="N21" s="59">
        <f t="shared" si="3"/>
        <v>33</v>
      </c>
      <c r="O21" s="60">
        <f t="shared" si="4"/>
        <v>0</v>
      </c>
      <c r="P21" s="60"/>
      <c r="T21" s="25">
        <v>18</v>
      </c>
    </row>
    <row r="22" spans="1:20" s="25" customFormat="1" ht="28.5" customHeight="1">
      <c r="A22" s="36" t="s">
        <v>366</v>
      </c>
      <c r="B22" s="86" t="s">
        <v>363</v>
      </c>
      <c r="C22" s="36" t="s">
        <v>367</v>
      </c>
      <c r="D22" s="36" t="s">
        <v>368</v>
      </c>
      <c r="E22" s="38">
        <v>22</v>
      </c>
      <c r="F22" s="42">
        <v>127</v>
      </c>
      <c r="G22" s="39">
        <v>31.75</v>
      </c>
      <c r="H22" s="40">
        <v>84.36</v>
      </c>
      <c r="I22" s="39">
        <f t="shared" si="0"/>
        <v>42.18</v>
      </c>
      <c r="J22" s="39">
        <f t="shared" si="1"/>
        <v>73.93</v>
      </c>
      <c r="K22" s="38">
        <f>RANK(J22,$J$21:$J$25)</f>
        <v>2</v>
      </c>
      <c r="L22" s="57" t="s">
        <v>18</v>
      </c>
      <c r="M22" s="63"/>
      <c r="N22" s="59">
        <f t="shared" si="3"/>
        <v>31.75</v>
      </c>
      <c r="O22" s="60">
        <f t="shared" si="4"/>
        <v>0</v>
      </c>
      <c r="P22" s="60"/>
      <c r="T22" s="25">
        <v>19</v>
      </c>
    </row>
    <row r="23" spans="1:20" s="25" customFormat="1" ht="28.5" customHeight="1">
      <c r="A23" s="36" t="s">
        <v>369</v>
      </c>
      <c r="B23" s="86" t="s">
        <v>363</v>
      </c>
      <c r="C23" s="36" t="s">
        <v>370</v>
      </c>
      <c r="D23" s="36" t="s">
        <v>371</v>
      </c>
      <c r="E23" s="38">
        <v>20</v>
      </c>
      <c r="F23" s="42">
        <v>124.5</v>
      </c>
      <c r="G23" s="39">
        <v>31.13</v>
      </c>
      <c r="H23" s="40">
        <v>83.86</v>
      </c>
      <c r="I23" s="39">
        <f t="shared" si="0"/>
        <v>41.93</v>
      </c>
      <c r="J23" s="39">
        <f t="shared" si="1"/>
        <v>73.06</v>
      </c>
      <c r="K23" s="38">
        <f>RANK(J23,$J$21:$J$25)</f>
        <v>3</v>
      </c>
      <c r="L23" s="57"/>
      <c r="M23" s="58"/>
      <c r="N23" s="59">
        <f t="shared" si="3"/>
        <v>31.125</v>
      </c>
      <c r="O23" s="60" t="b">
        <f t="shared" si="4"/>
        <v>0</v>
      </c>
      <c r="P23" s="60"/>
      <c r="T23" s="25">
        <v>20</v>
      </c>
    </row>
    <row r="24" spans="1:20" s="25" customFormat="1" ht="28.5" customHeight="1">
      <c r="A24" s="36" t="s">
        <v>372</v>
      </c>
      <c r="B24" s="86" t="s">
        <v>363</v>
      </c>
      <c r="C24" s="36" t="s">
        <v>373</v>
      </c>
      <c r="D24" s="36" t="s">
        <v>374</v>
      </c>
      <c r="E24" s="38">
        <v>18</v>
      </c>
      <c r="F24" s="42">
        <v>120</v>
      </c>
      <c r="G24" s="39">
        <v>30</v>
      </c>
      <c r="H24" s="40">
        <v>82.33</v>
      </c>
      <c r="I24" s="39">
        <f t="shared" si="0"/>
        <v>41.165</v>
      </c>
      <c r="J24" s="39">
        <f t="shared" si="1"/>
        <v>71.16499999999999</v>
      </c>
      <c r="K24" s="38">
        <f>RANK(J24,$J$21:$J$25)</f>
        <v>4</v>
      </c>
      <c r="L24" s="57"/>
      <c r="M24" s="58"/>
      <c r="N24" s="59">
        <f t="shared" si="3"/>
        <v>30</v>
      </c>
      <c r="O24" s="60">
        <f t="shared" si="4"/>
        <v>0</v>
      </c>
      <c r="P24" s="60"/>
      <c r="T24" s="25">
        <v>21</v>
      </c>
    </row>
    <row r="25" spans="1:20" s="25" customFormat="1" ht="28.5" customHeight="1">
      <c r="A25" s="36" t="s">
        <v>375</v>
      </c>
      <c r="B25" s="86" t="s">
        <v>363</v>
      </c>
      <c r="C25" s="36" t="s">
        <v>376</v>
      </c>
      <c r="D25" s="36" t="s">
        <v>377</v>
      </c>
      <c r="E25" s="38">
        <v>21</v>
      </c>
      <c r="F25" s="42">
        <v>107</v>
      </c>
      <c r="G25" s="39">
        <v>26.75</v>
      </c>
      <c r="H25" s="40">
        <v>81.6</v>
      </c>
      <c r="I25" s="39">
        <f t="shared" si="0"/>
        <v>40.8</v>
      </c>
      <c r="J25" s="39">
        <f t="shared" si="1"/>
        <v>67.55</v>
      </c>
      <c r="K25" s="38">
        <f>RANK(J25,$J$21:$J$25)</f>
        <v>5</v>
      </c>
      <c r="L25" s="57"/>
      <c r="M25" s="58"/>
      <c r="N25" s="59">
        <f t="shared" si="3"/>
        <v>26.75</v>
      </c>
      <c r="O25" s="60">
        <f t="shared" si="4"/>
        <v>0</v>
      </c>
      <c r="P25" s="60"/>
      <c r="T25" s="25">
        <v>22</v>
      </c>
    </row>
    <row r="26" spans="1:20" ht="30" customHeight="1">
      <c r="A26" s="43"/>
      <c r="B26" s="44"/>
      <c r="C26" s="44"/>
      <c r="D26" s="45"/>
      <c r="E26" s="46"/>
      <c r="F26" s="47"/>
      <c r="G26" s="47"/>
      <c r="H26" s="48"/>
      <c r="I26" s="47"/>
      <c r="J26" s="47"/>
      <c r="K26" s="46"/>
      <c r="L26" s="64"/>
      <c r="M26" s="46"/>
      <c r="N26" s="59"/>
      <c r="O26" s="60"/>
      <c r="T26" s="25">
        <v>23</v>
      </c>
    </row>
    <row r="27" spans="1:20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  <c r="T27" s="25">
        <v>24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9"/>
      <c r="B62" s="50"/>
      <c r="C62" s="50"/>
      <c r="D62" s="51"/>
      <c r="E62" s="52"/>
      <c r="F62" s="53"/>
      <c r="G62" s="53"/>
      <c r="H62" s="54"/>
      <c r="I62" s="53"/>
      <c r="J62" s="53"/>
      <c r="K62" s="52"/>
      <c r="L62" s="65"/>
      <c r="M62" s="52"/>
    </row>
    <row r="63" spans="1:13" ht="14.25">
      <c r="A63" s="51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J22" sqref="J22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6.50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378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66" t="s">
        <v>1</v>
      </c>
      <c r="B2" s="67" t="s">
        <v>2</v>
      </c>
      <c r="C2" s="67" t="s">
        <v>3</v>
      </c>
      <c r="D2" s="68" t="s">
        <v>4</v>
      </c>
      <c r="E2" s="67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69"/>
      <c r="B3" s="70"/>
      <c r="C3" s="70"/>
      <c r="D3" s="71"/>
      <c r="E3" s="70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20" s="25" customFormat="1" ht="15.75" customHeight="1">
      <c r="A4" s="36" t="s">
        <v>379</v>
      </c>
      <c r="B4" s="86" t="s">
        <v>380</v>
      </c>
      <c r="C4" s="36" t="s">
        <v>381</v>
      </c>
      <c r="D4" s="36" t="s">
        <v>382</v>
      </c>
      <c r="E4" s="38">
        <v>7</v>
      </c>
      <c r="F4" s="36">
        <v>144</v>
      </c>
      <c r="G4" s="39">
        <v>36</v>
      </c>
      <c r="H4" s="40">
        <v>87.67</v>
      </c>
      <c r="I4" s="39">
        <f aca="true" t="shared" si="0" ref="I4:I26">H4/2</f>
        <v>43.835</v>
      </c>
      <c r="J4" s="39">
        <f aca="true" t="shared" si="1" ref="J4:J26">G4+I4</f>
        <v>79.83500000000001</v>
      </c>
      <c r="K4" s="38">
        <f>RANK(J4,$J$4:$J$10)</f>
        <v>1</v>
      </c>
      <c r="L4" s="57" t="s">
        <v>18</v>
      </c>
      <c r="M4" s="58"/>
      <c r="N4" s="59">
        <f>F4/2*0.5</f>
        <v>36</v>
      </c>
      <c r="O4" s="60">
        <f>IF(N4=G4,0)</f>
        <v>0</v>
      </c>
      <c r="P4" s="60"/>
      <c r="T4" s="25">
        <v>1</v>
      </c>
    </row>
    <row r="5" spans="1:20" s="25" customFormat="1" ht="15.75" customHeight="1">
      <c r="A5" s="36" t="s">
        <v>383</v>
      </c>
      <c r="B5" s="86" t="s">
        <v>380</v>
      </c>
      <c r="C5" s="36" t="s">
        <v>384</v>
      </c>
      <c r="D5" s="36" t="s">
        <v>385</v>
      </c>
      <c r="E5" s="38">
        <v>1</v>
      </c>
      <c r="F5" s="36">
        <v>132</v>
      </c>
      <c r="G5" s="39">
        <v>33</v>
      </c>
      <c r="H5" s="40">
        <v>84.67</v>
      </c>
      <c r="I5" s="39">
        <f t="shared" si="0"/>
        <v>42.335</v>
      </c>
      <c r="J5" s="39">
        <f t="shared" si="1"/>
        <v>75.33500000000001</v>
      </c>
      <c r="K5" s="38">
        <f aca="true" t="shared" si="2" ref="K5:K10">RANK(J5,$J$4:$J$10)</f>
        <v>3</v>
      </c>
      <c r="L5" s="57" t="s">
        <v>18</v>
      </c>
      <c r="M5" s="58"/>
      <c r="N5" s="59">
        <f aca="true" t="shared" si="3" ref="N5:N26">F5/2*0.5</f>
        <v>33</v>
      </c>
      <c r="O5" s="60">
        <f aca="true" t="shared" si="4" ref="O5:O26">IF(N5=G5,0)</f>
        <v>0</v>
      </c>
      <c r="P5" s="60"/>
      <c r="T5" s="25">
        <v>2</v>
      </c>
    </row>
    <row r="6" spans="1:20" s="25" customFormat="1" ht="15.75" customHeight="1">
      <c r="A6" s="36" t="s">
        <v>386</v>
      </c>
      <c r="B6" s="86" t="s">
        <v>380</v>
      </c>
      <c r="C6" s="36" t="s">
        <v>387</v>
      </c>
      <c r="D6" s="36" t="s">
        <v>388</v>
      </c>
      <c r="E6" s="38">
        <v>6</v>
      </c>
      <c r="F6" s="36">
        <v>126</v>
      </c>
      <c r="G6" s="39">
        <v>31.5</v>
      </c>
      <c r="H6" s="40">
        <v>88.33</v>
      </c>
      <c r="I6" s="39">
        <f t="shared" si="0"/>
        <v>44.165</v>
      </c>
      <c r="J6" s="39">
        <f t="shared" si="1"/>
        <v>75.66499999999999</v>
      </c>
      <c r="K6" s="38">
        <f t="shared" si="2"/>
        <v>2</v>
      </c>
      <c r="L6" s="57" t="s">
        <v>18</v>
      </c>
      <c r="M6" s="58"/>
      <c r="N6" s="59">
        <f t="shared" si="3"/>
        <v>31.5</v>
      </c>
      <c r="O6" s="60">
        <f t="shared" si="4"/>
        <v>0</v>
      </c>
      <c r="P6" s="60"/>
      <c r="T6" s="25">
        <v>3</v>
      </c>
    </row>
    <row r="7" spans="1:20" s="25" customFormat="1" ht="15.75" customHeight="1">
      <c r="A7" s="36" t="s">
        <v>389</v>
      </c>
      <c r="B7" s="86" t="s">
        <v>380</v>
      </c>
      <c r="C7" s="36" t="s">
        <v>390</v>
      </c>
      <c r="D7" s="36" t="s">
        <v>391</v>
      </c>
      <c r="E7" s="38">
        <v>2</v>
      </c>
      <c r="F7" s="36">
        <v>121.5</v>
      </c>
      <c r="G7" s="39">
        <v>30.38</v>
      </c>
      <c r="H7" s="40">
        <v>86.67</v>
      </c>
      <c r="I7" s="39">
        <f t="shared" si="0"/>
        <v>43.335</v>
      </c>
      <c r="J7" s="39">
        <f t="shared" si="1"/>
        <v>73.715</v>
      </c>
      <c r="K7" s="38">
        <f t="shared" si="2"/>
        <v>4</v>
      </c>
      <c r="L7" s="57"/>
      <c r="M7" s="58"/>
      <c r="N7" s="59">
        <f t="shared" si="3"/>
        <v>30.375</v>
      </c>
      <c r="O7" s="60" t="b">
        <f t="shared" si="4"/>
        <v>0</v>
      </c>
      <c r="P7" s="60"/>
      <c r="T7" s="25">
        <v>4</v>
      </c>
    </row>
    <row r="8" spans="1:20" s="25" customFormat="1" ht="15.75" customHeight="1">
      <c r="A8" s="36" t="s">
        <v>392</v>
      </c>
      <c r="B8" s="86" t="s">
        <v>380</v>
      </c>
      <c r="C8" s="36" t="s">
        <v>393</v>
      </c>
      <c r="D8" s="36" t="s">
        <v>394</v>
      </c>
      <c r="E8" s="38">
        <v>4</v>
      </c>
      <c r="F8" s="36">
        <v>119</v>
      </c>
      <c r="G8" s="39">
        <v>29.75</v>
      </c>
      <c r="H8" s="40">
        <v>84.67</v>
      </c>
      <c r="I8" s="39">
        <f t="shared" si="0"/>
        <v>42.335</v>
      </c>
      <c r="J8" s="39">
        <f t="shared" si="1"/>
        <v>72.08500000000001</v>
      </c>
      <c r="K8" s="38">
        <f t="shared" si="2"/>
        <v>5</v>
      </c>
      <c r="L8" s="57"/>
      <c r="M8" s="58"/>
      <c r="N8" s="59">
        <f t="shared" si="3"/>
        <v>29.75</v>
      </c>
      <c r="O8" s="60">
        <f t="shared" si="4"/>
        <v>0</v>
      </c>
      <c r="P8" s="60"/>
      <c r="T8" s="25">
        <v>5</v>
      </c>
    </row>
    <row r="9" spans="1:20" s="25" customFormat="1" ht="15.75" customHeight="1">
      <c r="A9" s="36" t="s">
        <v>395</v>
      </c>
      <c r="B9" s="86" t="s">
        <v>380</v>
      </c>
      <c r="C9" s="36" t="s">
        <v>396</v>
      </c>
      <c r="D9" s="36" t="s">
        <v>397</v>
      </c>
      <c r="E9" s="38">
        <v>5</v>
      </c>
      <c r="F9" s="36">
        <v>110</v>
      </c>
      <c r="G9" s="39">
        <v>27.5</v>
      </c>
      <c r="H9" s="40">
        <v>77.83</v>
      </c>
      <c r="I9" s="39">
        <f t="shared" si="0"/>
        <v>38.915</v>
      </c>
      <c r="J9" s="39">
        <f t="shared" si="1"/>
        <v>66.41499999999999</v>
      </c>
      <c r="K9" s="38">
        <f t="shared" si="2"/>
        <v>7</v>
      </c>
      <c r="L9" s="57"/>
      <c r="M9" s="58"/>
      <c r="N9" s="59">
        <f t="shared" si="3"/>
        <v>27.5</v>
      </c>
      <c r="O9" s="60">
        <f t="shared" si="4"/>
        <v>0</v>
      </c>
      <c r="P9" s="60"/>
      <c r="T9" s="25">
        <v>6</v>
      </c>
    </row>
    <row r="10" spans="1:20" s="25" customFormat="1" ht="15.75" customHeight="1">
      <c r="A10" s="36" t="s">
        <v>398</v>
      </c>
      <c r="B10" s="86" t="s">
        <v>380</v>
      </c>
      <c r="C10" s="36" t="s">
        <v>399</v>
      </c>
      <c r="D10" s="36" t="s">
        <v>400</v>
      </c>
      <c r="E10" s="38">
        <v>3</v>
      </c>
      <c r="F10" s="36">
        <v>108</v>
      </c>
      <c r="G10" s="39">
        <v>27</v>
      </c>
      <c r="H10" s="40">
        <v>80.67</v>
      </c>
      <c r="I10" s="39">
        <f t="shared" si="0"/>
        <v>40.335</v>
      </c>
      <c r="J10" s="39">
        <f t="shared" si="1"/>
        <v>67.33500000000001</v>
      </c>
      <c r="K10" s="38">
        <f t="shared" si="2"/>
        <v>6</v>
      </c>
      <c r="L10" s="57"/>
      <c r="M10" s="58"/>
      <c r="N10" s="59">
        <f t="shared" si="3"/>
        <v>27</v>
      </c>
      <c r="O10" s="60">
        <f t="shared" si="4"/>
        <v>0</v>
      </c>
      <c r="P10" s="60"/>
      <c r="T10" s="25">
        <v>7</v>
      </c>
    </row>
    <row r="11" spans="1:20" s="25" customFormat="1" ht="15.75" customHeight="1">
      <c r="A11" s="5" t="s">
        <v>401</v>
      </c>
      <c r="B11" s="5" t="s">
        <v>402</v>
      </c>
      <c r="C11" s="5" t="s">
        <v>403</v>
      </c>
      <c r="D11" s="5" t="s">
        <v>404</v>
      </c>
      <c r="E11" s="10">
        <v>9</v>
      </c>
      <c r="F11" s="41">
        <v>145</v>
      </c>
      <c r="G11" s="12">
        <v>36.25</v>
      </c>
      <c r="H11" s="13">
        <v>86</v>
      </c>
      <c r="I11" s="12">
        <f t="shared" si="0"/>
        <v>43</v>
      </c>
      <c r="J11" s="12">
        <f t="shared" si="1"/>
        <v>79.25</v>
      </c>
      <c r="K11" s="10">
        <f aca="true" t="shared" si="5" ref="K11:K16">RANK(J11,$J$11:$J$16)</f>
        <v>1</v>
      </c>
      <c r="L11" s="57" t="s">
        <v>18</v>
      </c>
      <c r="M11" s="61"/>
      <c r="N11" s="59">
        <f t="shared" si="3"/>
        <v>36.25</v>
      </c>
      <c r="O11" s="60">
        <f t="shared" si="4"/>
        <v>0</v>
      </c>
      <c r="P11" s="60"/>
      <c r="T11" s="25">
        <v>8</v>
      </c>
    </row>
    <row r="12" spans="1:20" s="25" customFormat="1" ht="15.75" customHeight="1">
      <c r="A12" s="5" t="s">
        <v>405</v>
      </c>
      <c r="B12" s="5" t="s">
        <v>402</v>
      </c>
      <c r="C12" s="5" t="s">
        <v>406</v>
      </c>
      <c r="D12" s="5" t="s">
        <v>407</v>
      </c>
      <c r="E12" s="10">
        <v>12</v>
      </c>
      <c r="F12" s="41">
        <v>124</v>
      </c>
      <c r="G12" s="12">
        <v>31</v>
      </c>
      <c r="H12" s="13">
        <v>89.5</v>
      </c>
      <c r="I12" s="12">
        <f t="shared" si="0"/>
        <v>44.75</v>
      </c>
      <c r="J12" s="12">
        <f t="shared" si="1"/>
        <v>75.75</v>
      </c>
      <c r="K12" s="10">
        <f t="shared" si="5"/>
        <v>2</v>
      </c>
      <c r="L12" s="57" t="s">
        <v>18</v>
      </c>
      <c r="M12" s="61"/>
      <c r="N12" s="59">
        <f t="shared" si="3"/>
        <v>31</v>
      </c>
      <c r="O12" s="60">
        <f t="shared" si="4"/>
        <v>0</v>
      </c>
      <c r="P12" s="60"/>
      <c r="T12" s="25">
        <v>9</v>
      </c>
    </row>
    <row r="13" spans="1:20" s="25" customFormat="1" ht="15.75" customHeight="1">
      <c r="A13" s="5" t="s">
        <v>408</v>
      </c>
      <c r="B13" s="5" t="s">
        <v>402</v>
      </c>
      <c r="C13" s="5" t="s">
        <v>409</v>
      </c>
      <c r="D13" s="5" t="s">
        <v>410</v>
      </c>
      <c r="E13" s="10">
        <v>11</v>
      </c>
      <c r="F13" s="41">
        <v>123.5</v>
      </c>
      <c r="G13" s="12">
        <v>30.88</v>
      </c>
      <c r="H13" s="13">
        <v>81.8</v>
      </c>
      <c r="I13" s="12">
        <f t="shared" si="0"/>
        <v>40.9</v>
      </c>
      <c r="J13" s="12">
        <f t="shared" si="1"/>
        <v>71.78</v>
      </c>
      <c r="K13" s="10">
        <f t="shared" si="5"/>
        <v>4</v>
      </c>
      <c r="L13" s="57"/>
      <c r="M13" s="61"/>
      <c r="N13" s="59">
        <f t="shared" si="3"/>
        <v>30.875</v>
      </c>
      <c r="O13" s="60" t="b">
        <f t="shared" si="4"/>
        <v>0</v>
      </c>
      <c r="P13" s="60"/>
      <c r="T13" s="25">
        <v>10</v>
      </c>
    </row>
    <row r="14" spans="1:20" s="25" customFormat="1" ht="15.75" customHeight="1">
      <c r="A14" s="5" t="s">
        <v>411</v>
      </c>
      <c r="B14" s="5" t="s">
        <v>402</v>
      </c>
      <c r="C14" s="5" t="s">
        <v>412</v>
      </c>
      <c r="D14" s="5" t="s">
        <v>413</v>
      </c>
      <c r="E14" s="10">
        <v>13</v>
      </c>
      <c r="F14" s="41">
        <v>123</v>
      </c>
      <c r="G14" s="12">
        <v>30.75</v>
      </c>
      <c r="H14" s="13">
        <v>88.17</v>
      </c>
      <c r="I14" s="12">
        <f t="shared" si="0"/>
        <v>44.085</v>
      </c>
      <c r="J14" s="12">
        <f t="shared" si="1"/>
        <v>74.83500000000001</v>
      </c>
      <c r="K14" s="10">
        <f t="shared" si="5"/>
        <v>3</v>
      </c>
      <c r="L14" s="57" t="s">
        <v>18</v>
      </c>
      <c r="M14" s="61"/>
      <c r="N14" s="59">
        <f t="shared" si="3"/>
        <v>30.75</v>
      </c>
      <c r="O14" s="60">
        <f t="shared" si="4"/>
        <v>0</v>
      </c>
      <c r="P14" s="60"/>
      <c r="T14" s="25">
        <v>11</v>
      </c>
    </row>
    <row r="15" spans="1:20" s="25" customFormat="1" ht="15.75" customHeight="1">
      <c r="A15" s="5" t="s">
        <v>414</v>
      </c>
      <c r="B15" s="5" t="s">
        <v>402</v>
      </c>
      <c r="C15" s="5" t="s">
        <v>415</v>
      </c>
      <c r="D15" s="5" t="s">
        <v>416</v>
      </c>
      <c r="E15" s="10">
        <v>8</v>
      </c>
      <c r="F15" s="41">
        <v>116</v>
      </c>
      <c r="G15" s="12">
        <v>29</v>
      </c>
      <c r="H15" s="13">
        <v>79</v>
      </c>
      <c r="I15" s="12">
        <f t="shared" si="0"/>
        <v>39.5</v>
      </c>
      <c r="J15" s="12">
        <f t="shared" si="1"/>
        <v>68.5</v>
      </c>
      <c r="K15" s="10">
        <f t="shared" si="5"/>
        <v>6</v>
      </c>
      <c r="L15" s="57"/>
      <c r="M15" s="61"/>
      <c r="N15" s="59">
        <f t="shared" si="3"/>
        <v>29</v>
      </c>
      <c r="O15" s="60">
        <f t="shared" si="4"/>
        <v>0</v>
      </c>
      <c r="P15" s="60"/>
      <c r="T15" s="25">
        <v>12</v>
      </c>
    </row>
    <row r="16" spans="1:20" s="25" customFormat="1" ht="15.75" customHeight="1">
      <c r="A16" s="5" t="s">
        <v>417</v>
      </c>
      <c r="B16" s="5" t="s">
        <v>402</v>
      </c>
      <c r="C16" s="5" t="s">
        <v>418</v>
      </c>
      <c r="D16" s="5" t="s">
        <v>419</v>
      </c>
      <c r="E16" s="10">
        <v>10</v>
      </c>
      <c r="F16" s="41">
        <v>112.5</v>
      </c>
      <c r="G16" s="12">
        <v>28.13</v>
      </c>
      <c r="H16" s="13">
        <v>83.67</v>
      </c>
      <c r="I16" s="12">
        <f t="shared" si="0"/>
        <v>41.835</v>
      </c>
      <c r="J16" s="12">
        <f t="shared" si="1"/>
        <v>69.965</v>
      </c>
      <c r="K16" s="10">
        <f t="shared" si="5"/>
        <v>5</v>
      </c>
      <c r="L16" s="57"/>
      <c r="M16" s="61"/>
      <c r="N16" s="59">
        <f t="shared" si="3"/>
        <v>28.125</v>
      </c>
      <c r="O16" s="60" t="b">
        <f t="shared" si="4"/>
        <v>0</v>
      </c>
      <c r="P16" s="60"/>
      <c r="T16" s="25">
        <v>13</v>
      </c>
    </row>
    <row r="17" spans="1:20" s="25" customFormat="1" ht="15.75" customHeight="1">
      <c r="A17" s="36" t="s">
        <v>420</v>
      </c>
      <c r="B17" s="86" t="s">
        <v>421</v>
      </c>
      <c r="C17" s="36" t="s">
        <v>422</v>
      </c>
      <c r="D17" s="36" t="s">
        <v>423</v>
      </c>
      <c r="E17" s="38">
        <v>14</v>
      </c>
      <c r="F17" s="73">
        <v>113</v>
      </c>
      <c r="G17" s="39">
        <v>28.25</v>
      </c>
      <c r="H17" s="40">
        <v>80</v>
      </c>
      <c r="I17" s="39">
        <f t="shared" si="0"/>
        <v>40</v>
      </c>
      <c r="J17" s="39">
        <f t="shared" si="1"/>
        <v>68.25</v>
      </c>
      <c r="K17" s="38">
        <v>2</v>
      </c>
      <c r="L17" s="57" t="s">
        <v>18</v>
      </c>
      <c r="M17" s="58"/>
      <c r="N17" s="59">
        <f t="shared" si="3"/>
        <v>28.25</v>
      </c>
      <c r="O17" s="60">
        <f t="shared" si="4"/>
        <v>0</v>
      </c>
      <c r="P17" s="60"/>
      <c r="T17" s="25">
        <v>14</v>
      </c>
    </row>
    <row r="18" spans="1:20" s="25" customFormat="1" ht="15.75" customHeight="1">
      <c r="A18" s="36" t="s">
        <v>424</v>
      </c>
      <c r="B18" s="86" t="s">
        <v>421</v>
      </c>
      <c r="C18" s="36" t="s">
        <v>425</v>
      </c>
      <c r="D18" s="36" t="s">
        <v>426</v>
      </c>
      <c r="E18" s="38">
        <v>15</v>
      </c>
      <c r="F18" s="73">
        <v>109</v>
      </c>
      <c r="G18" s="39">
        <v>27.25</v>
      </c>
      <c r="H18" s="40">
        <v>87.5</v>
      </c>
      <c r="I18" s="39">
        <f t="shared" si="0"/>
        <v>43.75</v>
      </c>
      <c r="J18" s="39">
        <f t="shared" si="1"/>
        <v>71</v>
      </c>
      <c r="K18" s="38">
        <v>1</v>
      </c>
      <c r="L18" s="57" t="s">
        <v>18</v>
      </c>
      <c r="M18" s="58"/>
      <c r="N18" s="59">
        <f t="shared" si="3"/>
        <v>27.25</v>
      </c>
      <c r="O18" s="60">
        <f t="shared" si="4"/>
        <v>0</v>
      </c>
      <c r="P18" s="60"/>
      <c r="T18" s="25">
        <v>15</v>
      </c>
    </row>
    <row r="19" spans="1:20" s="25" customFormat="1" ht="15.75" customHeight="1">
      <c r="A19" s="5" t="s">
        <v>427</v>
      </c>
      <c r="B19" s="5" t="s">
        <v>428</v>
      </c>
      <c r="C19" s="5" t="s">
        <v>429</v>
      </c>
      <c r="D19" s="5" t="s">
        <v>430</v>
      </c>
      <c r="E19" s="10">
        <v>22</v>
      </c>
      <c r="F19" s="41">
        <v>164</v>
      </c>
      <c r="G19" s="12">
        <v>41</v>
      </c>
      <c r="H19" s="13">
        <v>88.07</v>
      </c>
      <c r="I19" s="12">
        <f t="shared" si="0"/>
        <v>44.035</v>
      </c>
      <c r="J19" s="12">
        <f t="shared" si="1"/>
        <v>85.035</v>
      </c>
      <c r="K19" s="10">
        <f>RANK(J19,$J$19:$J$26)</f>
        <v>2</v>
      </c>
      <c r="L19" s="57" t="s">
        <v>18</v>
      </c>
      <c r="M19" s="61"/>
      <c r="N19" s="59">
        <f t="shared" si="3"/>
        <v>41</v>
      </c>
      <c r="O19" s="60">
        <f t="shared" si="4"/>
        <v>0</v>
      </c>
      <c r="P19" s="60"/>
      <c r="T19" s="25">
        <v>16</v>
      </c>
    </row>
    <row r="20" spans="1:20" s="25" customFormat="1" ht="15.75" customHeight="1">
      <c r="A20" s="5" t="s">
        <v>431</v>
      </c>
      <c r="B20" s="5" t="s">
        <v>428</v>
      </c>
      <c r="C20" s="5" t="s">
        <v>432</v>
      </c>
      <c r="D20" s="5" t="s">
        <v>433</v>
      </c>
      <c r="E20" s="10">
        <v>20</v>
      </c>
      <c r="F20" s="41">
        <v>162</v>
      </c>
      <c r="G20" s="12">
        <v>40.5</v>
      </c>
      <c r="H20" s="13">
        <v>90.73</v>
      </c>
      <c r="I20" s="12">
        <f t="shared" si="0"/>
        <v>45.365</v>
      </c>
      <c r="J20" s="12">
        <f t="shared" si="1"/>
        <v>85.86500000000001</v>
      </c>
      <c r="K20" s="10">
        <f aca="true" t="shared" si="6" ref="K20:K26">RANK(J20,$J$19:$J$26)</f>
        <v>1</v>
      </c>
      <c r="L20" s="57" t="s">
        <v>18</v>
      </c>
      <c r="M20" s="61"/>
      <c r="N20" s="59">
        <f t="shared" si="3"/>
        <v>40.5</v>
      </c>
      <c r="O20" s="60">
        <f t="shared" si="4"/>
        <v>0</v>
      </c>
      <c r="P20" s="60"/>
      <c r="T20" s="25">
        <v>17</v>
      </c>
    </row>
    <row r="21" spans="1:20" s="25" customFormat="1" ht="15.75" customHeight="1">
      <c r="A21" s="5" t="s">
        <v>434</v>
      </c>
      <c r="B21" s="5" t="s">
        <v>428</v>
      </c>
      <c r="C21" s="5" t="s">
        <v>435</v>
      </c>
      <c r="D21" s="5" t="s">
        <v>436</v>
      </c>
      <c r="E21" s="10">
        <v>17</v>
      </c>
      <c r="F21" s="41">
        <v>152</v>
      </c>
      <c r="G21" s="12">
        <v>38</v>
      </c>
      <c r="H21" s="13">
        <v>80.13</v>
      </c>
      <c r="I21" s="12">
        <f t="shared" si="0"/>
        <v>40.065</v>
      </c>
      <c r="J21" s="12">
        <f t="shared" si="1"/>
        <v>78.065</v>
      </c>
      <c r="K21" s="10">
        <f t="shared" si="6"/>
        <v>3</v>
      </c>
      <c r="L21" s="57" t="s">
        <v>18</v>
      </c>
      <c r="M21" s="61"/>
      <c r="N21" s="59">
        <f t="shared" si="3"/>
        <v>38</v>
      </c>
      <c r="O21" s="60">
        <f t="shared" si="4"/>
        <v>0</v>
      </c>
      <c r="P21" s="60"/>
      <c r="T21" s="25">
        <v>18</v>
      </c>
    </row>
    <row r="22" spans="1:20" s="25" customFormat="1" ht="15.75" customHeight="1">
      <c r="A22" s="5" t="s">
        <v>437</v>
      </c>
      <c r="B22" s="5" t="s">
        <v>428</v>
      </c>
      <c r="C22" s="5" t="s">
        <v>438</v>
      </c>
      <c r="D22" s="5" t="s">
        <v>439</v>
      </c>
      <c r="E22" s="10">
        <v>16</v>
      </c>
      <c r="F22" s="41">
        <v>139</v>
      </c>
      <c r="G22" s="12">
        <v>34.75</v>
      </c>
      <c r="H22" s="13">
        <v>85.27</v>
      </c>
      <c r="I22" s="12">
        <f t="shared" si="0"/>
        <v>42.635</v>
      </c>
      <c r="J22" s="12">
        <f t="shared" si="1"/>
        <v>77.38499999999999</v>
      </c>
      <c r="K22" s="10">
        <f t="shared" si="6"/>
        <v>5</v>
      </c>
      <c r="L22" s="57" t="s">
        <v>18</v>
      </c>
      <c r="M22" s="72"/>
      <c r="N22" s="59">
        <f t="shared" si="3"/>
        <v>34.75</v>
      </c>
      <c r="O22" s="60">
        <f t="shared" si="4"/>
        <v>0</v>
      </c>
      <c r="P22" s="60"/>
      <c r="T22" s="25">
        <v>19</v>
      </c>
    </row>
    <row r="23" spans="1:20" s="25" customFormat="1" ht="15.75" customHeight="1">
      <c r="A23" s="5" t="s">
        <v>440</v>
      </c>
      <c r="B23" s="5" t="s">
        <v>428</v>
      </c>
      <c r="C23" s="5" t="s">
        <v>441</v>
      </c>
      <c r="D23" s="5" t="s">
        <v>442</v>
      </c>
      <c r="E23" s="10">
        <v>23</v>
      </c>
      <c r="F23" s="41">
        <v>135.5</v>
      </c>
      <c r="G23" s="12">
        <v>33.88</v>
      </c>
      <c r="H23" s="13">
        <v>87.7</v>
      </c>
      <c r="I23" s="12">
        <f t="shared" si="0"/>
        <v>43.85</v>
      </c>
      <c r="J23" s="12">
        <f t="shared" si="1"/>
        <v>77.73</v>
      </c>
      <c r="K23" s="10">
        <f t="shared" si="6"/>
        <v>4</v>
      </c>
      <c r="L23" s="57" t="s">
        <v>18</v>
      </c>
      <c r="M23" s="61"/>
      <c r="N23" s="59">
        <f t="shared" si="3"/>
        <v>33.875</v>
      </c>
      <c r="O23" s="60" t="b">
        <f t="shared" si="4"/>
        <v>0</v>
      </c>
      <c r="P23" s="60"/>
      <c r="T23" s="25">
        <v>20</v>
      </c>
    </row>
    <row r="24" spans="1:20" s="25" customFormat="1" ht="15.75" customHeight="1">
      <c r="A24" s="5" t="s">
        <v>443</v>
      </c>
      <c r="B24" s="5" t="s">
        <v>428</v>
      </c>
      <c r="C24" s="5" t="s">
        <v>444</v>
      </c>
      <c r="D24" s="5" t="s">
        <v>445</v>
      </c>
      <c r="E24" s="10">
        <v>19</v>
      </c>
      <c r="F24" s="41">
        <v>130</v>
      </c>
      <c r="G24" s="12">
        <v>32.5</v>
      </c>
      <c r="H24" s="13">
        <v>87.4</v>
      </c>
      <c r="I24" s="12">
        <f t="shared" si="0"/>
        <v>43.7</v>
      </c>
      <c r="J24" s="12">
        <f t="shared" si="1"/>
        <v>76.2</v>
      </c>
      <c r="K24" s="10">
        <f t="shared" si="6"/>
        <v>6</v>
      </c>
      <c r="L24" s="57"/>
      <c r="M24" s="61"/>
      <c r="N24" s="59">
        <f t="shared" si="3"/>
        <v>32.5</v>
      </c>
      <c r="O24" s="60">
        <f t="shared" si="4"/>
        <v>0</v>
      </c>
      <c r="P24" s="60"/>
      <c r="T24" s="25">
        <v>21</v>
      </c>
    </row>
    <row r="25" spans="1:20" s="25" customFormat="1" ht="15.75" customHeight="1">
      <c r="A25" s="5" t="s">
        <v>446</v>
      </c>
      <c r="B25" s="5" t="s">
        <v>428</v>
      </c>
      <c r="C25" s="5" t="s">
        <v>447</v>
      </c>
      <c r="D25" s="5" t="s">
        <v>448</v>
      </c>
      <c r="E25" s="10">
        <v>18</v>
      </c>
      <c r="F25" s="41">
        <v>121</v>
      </c>
      <c r="G25" s="12">
        <v>30.25</v>
      </c>
      <c r="H25" s="13">
        <v>81.97</v>
      </c>
      <c r="I25" s="12">
        <f t="shared" si="0"/>
        <v>40.985</v>
      </c>
      <c r="J25" s="12">
        <f t="shared" si="1"/>
        <v>71.235</v>
      </c>
      <c r="K25" s="10">
        <f t="shared" si="6"/>
        <v>7</v>
      </c>
      <c r="L25" s="57"/>
      <c r="M25" s="61"/>
      <c r="N25" s="59">
        <f t="shared" si="3"/>
        <v>30.25</v>
      </c>
      <c r="O25" s="60">
        <f t="shared" si="4"/>
        <v>0</v>
      </c>
      <c r="P25" s="60"/>
      <c r="T25" s="25">
        <v>22</v>
      </c>
    </row>
    <row r="26" spans="1:20" s="25" customFormat="1" ht="15.75" customHeight="1">
      <c r="A26" s="5" t="s">
        <v>449</v>
      </c>
      <c r="B26" s="5" t="s">
        <v>428</v>
      </c>
      <c r="C26" s="5" t="s">
        <v>450</v>
      </c>
      <c r="D26" s="5" t="s">
        <v>451</v>
      </c>
      <c r="E26" s="10">
        <v>21</v>
      </c>
      <c r="F26" s="41">
        <v>94.5</v>
      </c>
      <c r="G26" s="12">
        <v>23.63</v>
      </c>
      <c r="H26" s="13">
        <v>83.08</v>
      </c>
      <c r="I26" s="12">
        <f t="shared" si="0"/>
        <v>41.54</v>
      </c>
      <c r="J26" s="12">
        <f t="shared" si="1"/>
        <v>65.17</v>
      </c>
      <c r="K26" s="10">
        <f t="shared" si="6"/>
        <v>8</v>
      </c>
      <c r="L26" s="57"/>
      <c r="M26" s="61"/>
      <c r="N26" s="59">
        <f t="shared" si="3"/>
        <v>23.625</v>
      </c>
      <c r="O26" s="60" t="b">
        <f t="shared" si="4"/>
        <v>0</v>
      </c>
      <c r="P26" s="60"/>
      <c r="T26" s="25">
        <v>23</v>
      </c>
    </row>
    <row r="27" spans="1:20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  <c r="T27" s="25">
        <v>24</v>
      </c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9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  <row r="65" spans="1:13" ht="14.25">
      <c r="A65" s="51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workbookViewId="0" topLeftCell="A7">
      <selection activeCell="R18" sqref="R18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4.25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452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66" t="s">
        <v>1</v>
      </c>
      <c r="B2" s="67" t="s">
        <v>2</v>
      </c>
      <c r="C2" s="67" t="s">
        <v>3</v>
      </c>
      <c r="D2" s="68" t="s">
        <v>4</v>
      </c>
      <c r="E2" s="67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69"/>
      <c r="B3" s="70"/>
      <c r="C3" s="70"/>
      <c r="D3" s="71"/>
      <c r="E3" s="70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16" s="25" customFormat="1" ht="15.75" customHeight="1">
      <c r="A4" s="36" t="s">
        <v>453</v>
      </c>
      <c r="B4" s="36" t="s">
        <v>454</v>
      </c>
      <c r="C4" s="36" t="s">
        <v>455</v>
      </c>
      <c r="D4" s="36" t="s">
        <v>456</v>
      </c>
      <c r="E4" s="38">
        <v>8</v>
      </c>
      <c r="F4" s="73">
        <v>145.5</v>
      </c>
      <c r="G4" s="39">
        <v>36.38</v>
      </c>
      <c r="H4" s="40">
        <v>88.5</v>
      </c>
      <c r="I4" s="39">
        <f aca="true" t="shared" si="0" ref="I4:I28">H4/2</f>
        <v>44.25</v>
      </c>
      <c r="J4" s="39">
        <f aca="true" t="shared" si="1" ref="J4:J28">G4+I4</f>
        <v>80.63</v>
      </c>
      <c r="K4" s="38">
        <f aca="true" t="shared" si="2" ref="K4:K9">RANK(J4,$J$4:$J$9)</f>
        <v>1</v>
      </c>
      <c r="L4" s="57" t="s">
        <v>18</v>
      </c>
      <c r="M4" s="79"/>
      <c r="N4" s="59">
        <f>F4/2*0.5</f>
        <v>36.375</v>
      </c>
      <c r="O4" s="80" t="b">
        <f>IF(N4=G4,0)</f>
        <v>0</v>
      </c>
      <c r="P4" s="60"/>
    </row>
    <row r="5" spans="1:16" s="25" customFormat="1" ht="15.75" customHeight="1">
      <c r="A5" s="36" t="s">
        <v>457</v>
      </c>
      <c r="B5" s="36" t="s">
        <v>454</v>
      </c>
      <c r="C5" s="36" t="s">
        <v>458</v>
      </c>
      <c r="D5" s="36" t="s">
        <v>459</v>
      </c>
      <c r="E5" s="38">
        <v>1</v>
      </c>
      <c r="F5" s="73">
        <v>136</v>
      </c>
      <c r="G5" s="39">
        <v>34</v>
      </c>
      <c r="H5" s="40">
        <v>89.73</v>
      </c>
      <c r="I5" s="39">
        <f t="shared" si="0"/>
        <v>44.865</v>
      </c>
      <c r="J5" s="39">
        <f t="shared" si="1"/>
        <v>78.86500000000001</v>
      </c>
      <c r="K5" s="38">
        <f t="shared" si="2"/>
        <v>2</v>
      </c>
      <c r="L5" s="57" t="s">
        <v>18</v>
      </c>
      <c r="M5" s="79"/>
      <c r="N5" s="59">
        <f aca="true" t="shared" si="3" ref="N5:N28">F5/2*0.5</f>
        <v>34</v>
      </c>
      <c r="O5" s="80">
        <f aca="true" t="shared" si="4" ref="O5:O28">IF(N5=G5,0)</f>
        <v>0</v>
      </c>
      <c r="P5" s="60"/>
    </row>
    <row r="6" spans="1:16" s="25" customFormat="1" ht="15.75" customHeight="1">
      <c r="A6" s="36" t="s">
        <v>460</v>
      </c>
      <c r="B6" s="36" t="s">
        <v>454</v>
      </c>
      <c r="C6" s="36" t="s">
        <v>461</v>
      </c>
      <c r="D6" s="36" t="s">
        <v>462</v>
      </c>
      <c r="E6" s="38">
        <v>6</v>
      </c>
      <c r="F6" s="73">
        <v>136</v>
      </c>
      <c r="G6" s="39">
        <v>34</v>
      </c>
      <c r="H6" s="40">
        <v>80.73</v>
      </c>
      <c r="I6" s="39">
        <f t="shared" si="0"/>
        <v>40.365</v>
      </c>
      <c r="J6" s="39">
        <f t="shared" si="1"/>
        <v>74.36500000000001</v>
      </c>
      <c r="K6" s="38">
        <f t="shared" si="2"/>
        <v>3</v>
      </c>
      <c r="L6" s="81"/>
      <c r="M6" s="79"/>
      <c r="N6" s="59">
        <f t="shared" si="3"/>
        <v>34</v>
      </c>
      <c r="O6" s="80">
        <f t="shared" si="4"/>
        <v>0</v>
      </c>
      <c r="P6" s="60"/>
    </row>
    <row r="7" spans="1:16" s="25" customFormat="1" ht="15.75" customHeight="1">
      <c r="A7" s="36" t="s">
        <v>463</v>
      </c>
      <c r="B7" s="36" t="s">
        <v>454</v>
      </c>
      <c r="C7" s="36" t="s">
        <v>464</v>
      </c>
      <c r="D7" s="36" t="s">
        <v>465</v>
      </c>
      <c r="E7" s="38">
        <v>7</v>
      </c>
      <c r="F7" s="73">
        <v>128.5</v>
      </c>
      <c r="G7" s="39">
        <v>32.13</v>
      </c>
      <c r="H7" s="40">
        <v>83.31</v>
      </c>
      <c r="I7" s="39">
        <f t="shared" si="0"/>
        <v>41.655</v>
      </c>
      <c r="J7" s="39">
        <f t="shared" si="1"/>
        <v>73.785</v>
      </c>
      <c r="K7" s="38">
        <f t="shared" si="2"/>
        <v>5</v>
      </c>
      <c r="L7" s="81"/>
      <c r="M7" s="79"/>
      <c r="N7" s="59">
        <f t="shared" si="3"/>
        <v>32.125</v>
      </c>
      <c r="O7" s="80" t="b">
        <f t="shared" si="4"/>
        <v>0</v>
      </c>
      <c r="P7" s="60"/>
    </row>
    <row r="8" spans="1:16" s="25" customFormat="1" ht="15.75" customHeight="1">
      <c r="A8" s="36" t="s">
        <v>466</v>
      </c>
      <c r="B8" s="36" t="s">
        <v>454</v>
      </c>
      <c r="C8" s="36" t="s">
        <v>467</v>
      </c>
      <c r="D8" s="36" t="s">
        <v>468</v>
      </c>
      <c r="E8" s="38">
        <v>2</v>
      </c>
      <c r="F8" s="73">
        <v>125.5</v>
      </c>
      <c r="G8" s="39">
        <v>31.38</v>
      </c>
      <c r="H8" s="40">
        <v>85.3</v>
      </c>
      <c r="I8" s="39">
        <f t="shared" si="0"/>
        <v>42.65</v>
      </c>
      <c r="J8" s="39">
        <f t="shared" si="1"/>
        <v>74.03</v>
      </c>
      <c r="K8" s="38">
        <f t="shared" si="2"/>
        <v>4</v>
      </c>
      <c r="L8" s="81"/>
      <c r="M8" s="79"/>
      <c r="N8" s="59">
        <f t="shared" si="3"/>
        <v>31.375</v>
      </c>
      <c r="O8" s="80" t="b">
        <f t="shared" si="4"/>
        <v>0</v>
      </c>
      <c r="P8" s="60"/>
    </row>
    <row r="9" spans="1:16" s="25" customFormat="1" ht="15.75" customHeight="1">
      <c r="A9" s="36" t="s">
        <v>469</v>
      </c>
      <c r="B9" s="36" t="s">
        <v>454</v>
      </c>
      <c r="C9" s="36" t="s">
        <v>470</v>
      </c>
      <c r="D9" s="36" t="s">
        <v>471</v>
      </c>
      <c r="E9" s="38"/>
      <c r="F9" s="73">
        <v>118.5</v>
      </c>
      <c r="G9" s="39">
        <v>29.63</v>
      </c>
      <c r="H9" s="40"/>
      <c r="I9" s="39">
        <f t="shared" si="0"/>
        <v>0</v>
      </c>
      <c r="J9" s="39">
        <f t="shared" si="1"/>
        <v>29.63</v>
      </c>
      <c r="K9" s="38">
        <f t="shared" si="2"/>
        <v>6</v>
      </c>
      <c r="L9" s="81"/>
      <c r="M9" s="79"/>
      <c r="N9" s="59">
        <f t="shared" si="3"/>
        <v>29.625</v>
      </c>
      <c r="O9" s="80" t="b">
        <f t="shared" si="4"/>
        <v>0</v>
      </c>
      <c r="P9" s="60"/>
    </row>
    <row r="10" spans="1:16" s="25" customFormat="1" ht="15.75" customHeight="1">
      <c r="A10" s="5" t="s">
        <v>472</v>
      </c>
      <c r="B10" s="5" t="s">
        <v>473</v>
      </c>
      <c r="C10" s="5" t="s">
        <v>474</v>
      </c>
      <c r="D10" s="5" t="s">
        <v>475</v>
      </c>
      <c r="E10" s="10">
        <v>3</v>
      </c>
      <c r="F10" s="74">
        <v>130.5</v>
      </c>
      <c r="G10" s="12">
        <v>32.63</v>
      </c>
      <c r="H10" s="13">
        <v>80.67</v>
      </c>
      <c r="I10" s="12">
        <f t="shared" si="0"/>
        <v>40.335</v>
      </c>
      <c r="J10" s="12">
        <f t="shared" si="1"/>
        <v>72.965</v>
      </c>
      <c r="K10" s="10">
        <v>1</v>
      </c>
      <c r="L10" s="57" t="s">
        <v>18</v>
      </c>
      <c r="M10" s="82"/>
      <c r="N10" s="59">
        <f t="shared" si="3"/>
        <v>32.625</v>
      </c>
      <c r="O10" s="80" t="b">
        <f t="shared" si="4"/>
        <v>0</v>
      </c>
      <c r="P10" s="60"/>
    </row>
    <row r="11" spans="1:16" s="25" customFormat="1" ht="15.75" customHeight="1">
      <c r="A11" s="5" t="s">
        <v>476</v>
      </c>
      <c r="B11" s="5" t="s">
        <v>473</v>
      </c>
      <c r="C11" s="5" t="s">
        <v>477</v>
      </c>
      <c r="D11" s="5" t="s">
        <v>478</v>
      </c>
      <c r="E11" s="10">
        <v>4</v>
      </c>
      <c r="F11" s="75">
        <v>104.5</v>
      </c>
      <c r="G11" s="12">
        <v>26.13</v>
      </c>
      <c r="H11" s="13">
        <v>88.23</v>
      </c>
      <c r="I11" s="12">
        <f t="shared" si="0"/>
        <v>44.115</v>
      </c>
      <c r="J11" s="12">
        <f t="shared" si="1"/>
        <v>70.245</v>
      </c>
      <c r="K11" s="10">
        <v>2</v>
      </c>
      <c r="L11" s="81"/>
      <c r="M11" s="82"/>
      <c r="N11" s="59">
        <f t="shared" si="3"/>
        <v>26.125</v>
      </c>
      <c r="O11" s="80" t="b">
        <f t="shared" si="4"/>
        <v>0</v>
      </c>
      <c r="P11" s="60"/>
    </row>
    <row r="12" spans="1:16" s="25" customFormat="1" ht="15.75" customHeight="1">
      <c r="A12" s="36" t="s">
        <v>479</v>
      </c>
      <c r="B12" s="36" t="s">
        <v>480</v>
      </c>
      <c r="C12" s="36" t="s">
        <v>481</v>
      </c>
      <c r="D12" s="36" t="s">
        <v>482</v>
      </c>
      <c r="E12" s="38">
        <v>10</v>
      </c>
      <c r="F12" s="42">
        <v>130</v>
      </c>
      <c r="G12" s="39">
        <v>32.5</v>
      </c>
      <c r="H12" s="40">
        <v>83.15</v>
      </c>
      <c r="I12" s="39">
        <f t="shared" si="0"/>
        <v>41.575</v>
      </c>
      <c r="J12" s="39">
        <f t="shared" si="1"/>
        <v>74.075</v>
      </c>
      <c r="K12" s="38">
        <f>RANK(J12,$J$12:$J$14)</f>
        <v>1</v>
      </c>
      <c r="L12" s="57" t="s">
        <v>18</v>
      </c>
      <c r="M12" s="79"/>
      <c r="N12" s="59">
        <f t="shared" si="3"/>
        <v>32.5</v>
      </c>
      <c r="O12" s="80">
        <f t="shared" si="4"/>
        <v>0</v>
      </c>
      <c r="P12" s="60"/>
    </row>
    <row r="13" spans="1:16" s="25" customFormat="1" ht="15.75" customHeight="1">
      <c r="A13" s="36" t="s">
        <v>483</v>
      </c>
      <c r="B13" s="36" t="s">
        <v>480</v>
      </c>
      <c r="C13" s="36" t="s">
        <v>484</v>
      </c>
      <c r="D13" s="36" t="s">
        <v>485</v>
      </c>
      <c r="E13" s="38">
        <v>9</v>
      </c>
      <c r="F13" s="42">
        <v>122.5</v>
      </c>
      <c r="G13" s="39">
        <v>30.63</v>
      </c>
      <c r="H13" s="76">
        <v>69.92</v>
      </c>
      <c r="I13" s="39">
        <f t="shared" si="0"/>
        <v>34.96</v>
      </c>
      <c r="J13" s="39">
        <f t="shared" si="1"/>
        <v>65.59</v>
      </c>
      <c r="K13" s="38">
        <f>RANK(J13,$J$12:$J$14)</f>
        <v>3</v>
      </c>
      <c r="L13" s="83" t="s">
        <v>486</v>
      </c>
      <c r="M13" s="79"/>
      <c r="N13" s="59">
        <f t="shared" si="3"/>
        <v>30.625</v>
      </c>
      <c r="O13" s="80" t="b">
        <f t="shared" si="4"/>
        <v>0</v>
      </c>
      <c r="P13" s="60"/>
    </row>
    <row r="14" spans="1:16" s="25" customFormat="1" ht="15.75" customHeight="1">
      <c r="A14" s="36" t="s">
        <v>487</v>
      </c>
      <c r="B14" s="36" t="s">
        <v>480</v>
      </c>
      <c r="C14" s="36" t="s">
        <v>488</v>
      </c>
      <c r="D14" s="36" t="s">
        <v>489</v>
      </c>
      <c r="E14" s="38">
        <v>11</v>
      </c>
      <c r="F14" s="42">
        <v>118.5</v>
      </c>
      <c r="G14" s="39">
        <v>29.63</v>
      </c>
      <c r="H14" s="40">
        <v>73.54</v>
      </c>
      <c r="I14" s="39">
        <f t="shared" si="0"/>
        <v>36.77</v>
      </c>
      <c r="J14" s="39">
        <f t="shared" si="1"/>
        <v>66.4</v>
      </c>
      <c r="K14" s="38">
        <f>RANK(J14,$J$12:$J$14)</f>
        <v>2</v>
      </c>
      <c r="L14" s="57" t="s">
        <v>18</v>
      </c>
      <c r="M14" s="79"/>
      <c r="N14" s="59">
        <f t="shared" si="3"/>
        <v>29.625</v>
      </c>
      <c r="O14" s="80" t="b">
        <f t="shared" si="4"/>
        <v>0</v>
      </c>
      <c r="P14" s="60"/>
    </row>
    <row r="15" spans="1:16" s="25" customFormat="1" ht="15.75" customHeight="1">
      <c r="A15" s="5" t="s">
        <v>490</v>
      </c>
      <c r="B15" s="5" t="s">
        <v>491</v>
      </c>
      <c r="C15" s="5" t="s">
        <v>492</v>
      </c>
      <c r="D15" s="5" t="s">
        <v>493</v>
      </c>
      <c r="E15" s="10">
        <v>13</v>
      </c>
      <c r="F15" s="74">
        <v>153</v>
      </c>
      <c r="G15" s="12">
        <v>38.25</v>
      </c>
      <c r="H15" s="13">
        <v>89</v>
      </c>
      <c r="I15" s="12">
        <f t="shared" si="0"/>
        <v>44.5</v>
      </c>
      <c r="J15" s="12">
        <f t="shared" si="1"/>
        <v>82.75</v>
      </c>
      <c r="K15" s="10">
        <f>RANK(J15,$J$15:$J$23)</f>
        <v>1</v>
      </c>
      <c r="L15" s="57" t="s">
        <v>18</v>
      </c>
      <c r="M15" s="82"/>
      <c r="N15" s="59">
        <f t="shared" si="3"/>
        <v>38.25</v>
      </c>
      <c r="O15" s="80">
        <f t="shared" si="4"/>
        <v>0</v>
      </c>
      <c r="P15" s="60"/>
    </row>
    <row r="16" spans="1:16" s="25" customFormat="1" ht="15.75" customHeight="1">
      <c r="A16" s="5" t="s">
        <v>494</v>
      </c>
      <c r="B16" s="5" t="s">
        <v>491</v>
      </c>
      <c r="C16" s="5" t="s">
        <v>495</v>
      </c>
      <c r="D16" s="5" t="s">
        <v>496</v>
      </c>
      <c r="E16" s="10">
        <v>17</v>
      </c>
      <c r="F16" s="74">
        <v>145.5</v>
      </c>
      <c r="G16" s="12">
        <v>36.38</v>
      </c>
      <c r="H16" s="13">
        <v>84.32</v>
      </c>
      <c r="I16" s="12">
        <f t="shared" si="0"/>
        <v>42.16</v>
      </c>
      <c r="J16" s="12">
        <f t="shared" si="1"/>
        <v>78.53999999999999</v>
      </c>
      <c r="K16" s="10">
        <f aca="true" t="shared" si="5" ref="K16:K23">RANK(J16,$J$15:$J$23)</f>
        <v>2</v>
      </c>
      <c r="L16" s="57" t="s">
        <v>18</v>
      </c>
      <c r="M16" s="82"/>
      <c r="N16" s="59">
        <f t="shared" si="3"/>
        <v>36.375</v>
      </c>
      <c r="O16" s="80" t="b">
        <f t="shared" si="4"/>
        <v>0</v>
      </c>
      <c r="P16" s="60"/>
    </row>
    <row r="17" spans="1:16" s="25" customFormat="1" ht="15.75" customHeight="1">
      <c r="A17" s="5" t="s">
        <v>497</v>
      </c>
      <c r="B17" s="5" t="s">
        <v>491</v>
      </c>
      <c r="C17" s="5" t="s">
        <v>498</v>
      </c>
      <c r="D17" s="5" t="s">
        <v>499</v>
      </c>
      <c r="E17" s="10">
        <v>18</v>
      </c>
      <c r="F17" s="74">
        <v>144.5</v>
      </c>
      <c r="G17" s="12">
        <v>36.13</v>
      </c>
      <c r="H17" s="13">
        <v>81.43</v>
      </c>
      <c r="I17" s="12">
        <f t="shared" si="0"/>
        <v>40.715</v>
      </c>
      <c r="J17" s="12">
        <f t="shared" si="1"/>
        <v>76.845</v>
      </c>
      <c r="K17" s="10">
        <f t="shared" si="5"/>
        <v>3</v>
      </c>
      <c r="L17" s="57" t="s">
        <v>18</v>
      </c>
      <c r="M17" s="82"/>
      <c r="N17" s="59">
        <f t="shared" si="3"/>
        <v>36.125</v>
      </c>
      <c r="O17" s="80" t="b">
        <f t="shared" si="4"/>
        <v>0</v>
      </c>
      <c r="P17" s="60"/>
    </row>
    <row r="18" spans="1:16" s="25" customFormat="1" ht="15.75" customHeight="1">
      <c r="A18" s="5" t="s">
        <v>500</v>
      </c>
      <c r="B18" s="5" t="s">
        <v>491</v>
      </c>
      <c r="C18" s="5" t="s">
        <v>501</v>
      </c>
      <c r="D18" s="5" t="s">
        <v>502</v>
      </c>
      <c r="E18" s="10">
        <v>15</v>
      </c>
      <c r="F18" s="74">
        <v>133</v>
      </c>
      <c r="G18" s="12">
        <v>33.25</v>
      </c>
      <c r="H18" s="13">
        <v>82.42</v>
      </c>
      <c r="I18" s="12">
        <f t="shared" si="0"/>
        <v>41.21</v>
      </c>
      <c r="J18" s="12">
        <f t="shared" si="1"/>
        <v>74.46000000000001</v>
      </c>
      <c r="K18" s="10">
        <f t="shared" si="5"/>
        <v>7</v>
      </c>
      <c r="L18" s="62"/>
      <c r="M18" s="72"/>
      <c r="N18" s="59">
        <f t="shared" si="3"/>
        <v>33.25</v>
      </c>
      <c r="O18" s="80">
        <f t="shared" si="4"/>
        <v>0</v>
      </c>
      <c r="P18" s="60"/>
    </row>
    <row r="19" spans="1:16" s="25" customFormat="1" ht="15.75" customHeight="1">
      <c r="A19" s="5" t="s">
        <v>503</v>
      </c>
      <c r="B19" s="5" t="s">
        <v>491</v>
      </c>
      <c r="C19" s="5" t="s">
        <v>504</v>
      </c>
      <c r="D19" s="5" t="s">
        <v>505</v>
      </c>
      <c r="E19" s="10">
        <v>20</v>
      </c>
      <c r="F19" s="74">
        <v>130</v>
      </c>
      <c r="G19" s="12">
        <v>32.5</v>
      </c>
      <c r="H19" s="13">
        <v>87.39</v>
      </c>
      <c r="I19" s="12">
        <f t="shared" si="0"/>
        <v>43.695</v>
      </c>
      <c r="J19" s="12">
        <f t="shared" si="1"/>
        <v>76.195</v>
      </c>
      <c r="K19" s="10">
        <f t="shared" si="5"/>
        <v>4</v>
      </c>
      <c r="L19" s="81"/>
      <c r="M19" s="82"/>
      <c r="N19" s="59">
        <f t="shared" si="3"/>
        <v>32.5</v>
      </c>
      <c r="O19" s="80">
        <f t="shared" si="4"/>
        <v>0</v>
      </c>
      <c r="P19" s="60"/>
    </row>
    <row r="20" spans="1:16" s="25" customFormat="1" ht="15.75" customHeight="1">
      <c r="A20" s="5" t="s">
        <v>506</v>
      </c>
      <c r="B20" s="5" t="s">
        <v>491</v>
      </c>
      <c r="C20" s="5" t="s">
        <v>507</v>
      </c>
      <c r="D20" s="5" t="s">
        <v>508</v>
      </c>
      <c r="E20" s="10">
        <v>19</v>
      </c>
      <c r="F20" s="74">
        <v>126.5</v>
      </c>
      <c r="G20" s="12">
        <v>31.63</v>
      </c>
      <c r="H20" s="13">
        <v>88.9</v>
      </c>
      <c r="I20" s="12">
        <f t="shared" si="0"/>
        <v>44.45</v>
      </c>
      <c r="J20" s="12">
        <f t="shared" si="1"/>
        <v>76.08</v>
      </c>
      <c r="K20" s="10">
        <f t="shared" si="5"/>
        <v>5</v>
      </c>
      <c r="L20" s="81"/>
      <c r="M20" s="82"/>
      <c r="N20" s="59">
        <f t="shared" si="3"/>
        <v>31.625</v>
      </c>
      <c r="O20" s="80" t="b">
        <f t="shared" si="4"/>
        <v>0</v>
      </c>
      <c r="P20" s="60"/>
    </row>
    <row r="21" spans="1:16" s="25" customFormat="1" ht="15.75" customHeight="1">
      <c r="A21" s="5" t="s">
        <v>509</v>
      </c>
      <c r="B21" s="5" t="s">
        <v>491</v>
      </c>
      <c r="C21" s="5" t="s">
        <v>510</v>
      </c>
      <c r="D21" s="5" t="s">
        <v>511</v>
      </c>
      <c r="E21" s="10">
        <v>12</v>
      </c>
      <c r="F21" s="74">
        <v>125</v>
      </c>
      <c r="G21" s="12">
        <v>31.25</v>
      </c>
      <c r="H21" s="13">
        <v>71.18</v>
      </c>
      <c r="I21" s="12">
        <f t="shared" si="0"/>
        <v>35.59</v>
      </c>
      <c r="J21" s="12">
        <f t="shared" si="1"/>
        <v>66.84</v>
      </c>
      <c r="K21" s="10">
        <f t="shared" si="5"/>
        <v>8</v>
      </c>
      <c r="L21" s="81"/>
      <c r="M21" s="82"/>
      <c r="N21" s="59">
        <f t="shared" si="3"/>
        <v>31.25</v>
      </c>
      <c r="O21" s="80">
        <f t="shared" si="4"/>
        <v>0</v>
      </c>
      <c r="P21" s="60"/>
    </row>
    <row r="22" spans="1:16" s="25" customFormat="1" ht="15.75" customHeight="1">
      <c r="A22" s="5" t="s">
        <v>512</v>
      </c>
      <c r="B22" s="5" t="s">
        <v>491</v>
      </c>
      <c r="C22" s="5" t="s">
        <v>513</v>
      </c>
      <c r="D22" s="5" t="s">
        <v>514</v>
      </c>
      <c r="E22" s="10">
        <v>21</v>
      </c>
      <c r="F22" s="74">
        <v>122.5</v>
      </c>
      <c r="G22" s="12">
        <v>30.63</v>
      </c>
      <c r="H22" s="13">
        <v>88.59</v>
      </c>
      <c r="I22" s="12">
        <f t="shared" si="0"/>
        <v>44.295</v>
      </c>
      <c r="J22" s="12">
        <f t="shared" si="1"/>
        <v>74.925</v>
      </c>
      <c r="K22" s="10">
        <f t="shared" si="5"/>
        <v>6</v>
      </c>
      <c r="L22" s="81"/>
      <c r="M22" s="82"/>
      <c r="N22" s="59">
        <f t="shared" si="3"/>
        <v>30.625</v>
      </c>
      <c r="O22" s="80" t="b">
        <f t="shared" si="4"/>
        <v>0</v>
      </c>
      <c r="P22" s="60"/>
    </row>
    <row r="23" spans="1:16" s="25" customFormat="1" ht="15.75" customHeight="1">
      <c r="A23" s="5" t="s">
        <v>515</v>
      </c>
      <c r="B23" s="5" t="s">
        <v>491</v>
      </c>
      <c r="C23" s="5" t="s">
        <v>516</v>
      </c>
      <c r="D23" s="5" t="s">
        <v>517</v>
      </c>
      <c r="E23" s="10"/>
      <c r="F23" s="74">
        <v>121</v>
      </c>
      <c r="G23" s="12">
        <v>30.25</v>
      </c>
      <c r="H23" s="13"/>
      <c r="I23" s="12">
        <f t="shared" si="0"/>
        <v>0</v>
      </c>
      <c r="J23" s="12">
        <f t="shared" si="1"/>
        <v>30.25</v>
      </c>
      <c r="K23" s="10">
        <f t="shared" si="5"/>
        <v>9</v>
      </c>
      <c r="L23" s="81"/>
      <c r="M23" s="82"/>
      <c r="N23" s="59">
        <f t="shared" si="3"/>
        <v>30.25</v>
      </c>
      <c r="O23" s="80">
        <f t="shared" si="4"/>
        <v>0</v>
      </c>
      <c r="P23" s="60"/>
    </row>
    <row r="24" spans="1:16" s="25" customFormat="1" ht="15.75" customHeight="1">
      <c r="A24" s="36" t="s">
        <v>518</v>
      </c>
      <c r="B24" s="36" t="s">
        <v>519</v>
      </c>
      <c r="C24" s="36" t="s">
        <v>520</v>
      </c>
      <c r="D24" s="36" t="s">
        <v>521</v>
      </c>
      <c r="E24" s="38">
        <v>22</v>
      </c>
      <c r="F24" s="77">
        <v>118.5</v>
      </c>
      <c r="G24" s="39">
        <v>29.63</v>
      </c>
      <c r="H24" s="40">
        <v>87.08</v>
      </c>
      <c r="I24" s="39">
        <f t="shared" si="0"/>
        <v>43.54</v>
      </c>
      <c r="J24" s="39">
        <f t="shared" si="1"/>
        <v>73.17</v>
      </c>
      <c r="K24" s="38">
        <v>1</v>
      </c>
      <c r="L24" s="57" t="s">
        <v>18</v>
      </c>
      <c r="M24" s="79"/>
      <c r="N24" s="59">
        <f t="shared" si="3"/>
        <v>29.625</v>
      </c>
      <c r="O24" s="80" t="b">
        <f t="shared" si="4"/>
        <v>0</v>
      </c>
      <c r="P24" s="60"/>
    </row>
    <row r="25" spans="1:16" s="25" customFormat="1" ht="15.75" customHeight="1">
      <c r="A25" s="36" t="s">
        <v>522</v>
      </c>
      <c r="B25" s="36" t="s">
        <v>519</v>
      </c>
      <c r="C25" s="36" t="s">
        <v>523</v>
      </c>
      <c r="D25" s="36" t="s">
        <v>524</v>
      </c>
      <c r="E25" s="38">
        <v>14</v>
      </c>
      <c r="F25" s="73">
        <v>74.5</v>
      </c>
      <c r="G25" s="39">
        <v>18.63</v>
      </c>
      <c r="H25" s="40">
        <v>76.63</v>
      </c>
      <c r="I25" s="39">
        <f t="shared" si="0"/>
        <v>38.315</v>
      </c>
      <c r="J25" s="39">
        <f t="shared" si="1"/>
        <v>56.94499999999999</v>
      </c>
      <c r="K25" s="38">
        <v>2</v>
      </c>
      <c r="L25" s="81"/>
      <c r="M25" s="79"/>
      <c r="N25" s="59">
        <f t="shared" si="3"/>
        <v>18.625</v>
      </c>
      <c r="O25" s="80" t="b">
        <f t="shared" si="4"/>
        <v>0</v>
      </c>
      <c r="P25" s="60"/>
    </row>
    <row r="26" spans="1:16" s="25" customFormat="1" ht="15.75" customHeight="1">
      <c r="A26" s="78" t="s">
        <v>525</v>
      </c>
      <c r="B26" s="78" t="s">
        <v>491</v>
      </c>
      <c r="C26" s="78" t="s">
        <v>526</v>
      </c>
      <c r="D26" s="78" t="s">
        <v>527</v>
      </c>
      <c r="E26" s="10">
        <v>16</v>
      </c>
      <c r="F26" s="74">
        <v>134</v>
      </c>
      <c r="G26" s="12">
        <v>33.5</v>
      </c>
      <c r="H26" s="13">
        <v>80.37</v>
      </c>
      <c r="I26" s="12">
        <f t="shared" si="0"/>
        <v>40.185</v>
      </c>
      <c r="J26" s="12">
        <f t="shared" si="1"/>
        <v>73.685</v>
      </c>
      <c r="K26" s="83">
        <v>1</v>
      </c>
      <c r="L26" s="57" t="s">
        <v>18</v>
      </c>
      <c r="M26" s="84" t="s">
        <v>56</v>
      </c>
      <c r="N26" s="59">
        <f t="shared" si="3"/>
        <v>33.5</v>
      </c>
      <c r="O26" s="80">
        <f t="shared" si="4"/>
        <v>0</v>
      </c>
      <c r="P26" s="60"/>
    </row>
    <row r="27" spans="1:15" s="25" customFormat="1" ht="15.75" customHeight="1">
      <c r="A27" s="5" t="s">
        <v>528</v>
      </c>
      <c r="B27" s="5" t="s">
        <v>529</v>
      </c>
      <c r="C27" s="5" t="s">
        <v>530</v>
      </c>
      <c r="D27" s="5" t="s">
        <v>531</v>
      </c>
      <c r="E27" s="10">
        <v>24</v>
      </c>
      <c r="F27" s="41">
        <v>132.5</v>
      </c>
      <c r="G27" s="12">
        <v>33.13</v>
      </c>
      <c r="H27" s="13">
        <v>78.62</v>
      </c>
      <c r="I27" s="12">
        <f t="shared" si="0"/>
        <v>39.31</v>
      </c>
      <c r="J27" s="12">
        <f t="shared" si="1"/>
        <v>72.44</v>
      </c>
      <c r="K27" s="10">
        <v>2</v>
      </c>
      <c r="L27" s="57" t="s">
        <v>18</v>
      </c>
      <c r="M27" s="85"/>
      <c r="N27" s="59">
        <f t="shared" si="3"/>
        <v>33.125</v>
      </c>
      <c r="O27" s="80" t="b">
        <f t="shared" si="4"/>
        <v>0</v>
      </c>
    </row>
    <row r="28" spans="1:15" s="25" customFormat="1" ht="15.75" customHeight="1">
      <c r="A28" s="5" t="s">
        <v>532</v>
      </c>
      <c r="B28" s="5" t="s">
        <v>529</v>
      </c>
      <c r="C28" s="5" t="s">
        <v>533</v>
      </c>
      <c r="D28" s="5" t="s">
        <v>534</v>
      </c>
      <c r="E28" s="10">
        <v>25</v>
      </c>
      <c r="F28" s="41">
        <v>122</v>
      </c>
      <c r="G28" s="12">
        <v>30.5</v>
      </c>
      <c r="H28" s="13">
        <v>84.43</v>
      </c>
      <c r="I28" s="12">
        <f t="shared" si="0"/>
        <v>42.215</v>
      </c>
      <c r="J28" s="12">
        <f t="shared" si="1"/>
        <v>72.715</v>
      </c>
      <c r="K28" s="10">
        <v>1</v>
      </c>
      <c r="L28" s="57" t="s">
        <v>18</v>
      </c>
      <c r="M28" s="85"/>
      <c r="N28" s="59">
        <f t="shared" si="3"/>
        <v>30.5</v>
      </c>
      <c r="O28" s="80">
        <f t="shared" si="4"/>
        <v>0</v>
      </c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3"/>
      <c r="B63" s="44"/>
      <c r="C63" s="44"/>
      <c r="D63" s="45"/>
      <c r="E63" s="46"/>
      <c r="F63" s="47"/>
      <c r="G63" s="47"/>
      <c r="H63" s="48"/>
      <c r="I63" s="47"/>
      <c r="J63" s="47"/>
      <c r="K63" s="46"/>
      <c r="L63" s="64"/>
      <c r="M63" s="46"/>
    </row>
    <row r="64" spans="1:13" ht="30" customHeight="1">
      <c r="A64" s="43"/>
      <c r="B64" s="44"/>
      <c r="C64" s="44"/>
      <c r="D64" s="45"/>
      <c r="E64" s="46"/>
      <c r="F64" s="47"/>
      <c r="G64" s="47"/>
      <c r="H64" s="48"/>
      <c r="I64" s="47"/>
      <c r="J64" s="47"/>
      <c r="K64" s="46"/>
      <c r="L64" s="64"/>
      <c r="M64" s="46"/>
    </row>
    <row r="65" spans="1:13" ht="30" customHeight="1">
      <c r="A65" s="49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  <row r="66" spans="1:13" ht="14.25">
      <c r="A66" s="51"/>
      <c r="B66" s="50"/>
      <c r="C66" s="50"/>
      <c r="D66" s="51"/>
      <c r="E66" s="52"/>
      <c r="F66" s="53"/>
      <c r="G66" s="53"/>
      <c r="H66" s="54"/>
      <c r="I66" s="53"/>
      <c r="J66" s="53"/>
      <c r="K66" s="52"/>
      <c r="L66" s="65"/>
      <c r="M66" s="52"/>
    </row>
    <row r="67" spans="1:13" ht="14.25">
      <c r="A67" s="51"/>
      <c r="B67" s="50"/>
      <c r="C67" s="50"/>
      <c r="D67" s="51"/>
      <c r="E67" s="52"/>
      <c r="F67" s="53"/>
      <c r="G67" s="53"/>
      <c r="H67" s="54"/>
      <c r="I67" s="53"/>
      <c r="J67" s="53"/>
      <c r="K67" s="52"/>
      <c r="L67" s="65"/>
      <c r="M67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T12" sqref="T12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6.50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5" ht="30" customHeight="1">
      <c r="A1" s="33" t="s">
        <v>535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O1" s="1" t="s">
        <v>536</v>
      </c>
    </row>
    <row r="2" spans="1:13" ht="12" customHeight="1">
      <c r="A2" s="66" t="s">
        <v>1</v>
      </c>
      <c r="B2" s="67" t="s">
        <v>2</v>
      </c>
      <c r="C2" s="67" t="s">
        <v>3</v>
      </c>
      <c r="D2" s="68" t="s">
        <v>4</v>
      </c>
      <c r="E2" s="67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69"/>
      <c r="B3" s="70"/>
      <c r="C3" s="70"/>
      <c r="D3" s="71"/>
      <c r="E3" s="70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16" s="25" customFormat="1" ht="15.75" customHeight="1">
      <c r="A4" s="36" t="s">
        <v>537</v>
      </c>
      <c r="B4" s="36" t="s">
        <v>538</v>
      </c>
      <c r="C4" s="36" t="s">
        <v>539</v>
      </c>
      <c r="D4" s="36" t="s">
        <v>540</v>
      </c>
      <c r="E4" s="38">
        <v>2</v>
      </c>
      <c r="F4" s="42">
        <v>99.5</v>
      </c>
      <c r="G4" s="39">
        <v>19.9</v>
      </c>
      <c r="H4" s="40">
        <v>87.25</v>
      </c>
      <c r="I4" s="39">
        <f>H4*0.6</f>
        <v>52.35</v>
      </c>
      <c r="J4" s="39">
        <f aca="true" t="shared" si="0" ref="J4:J24">G4+I4</f>
        <v>72.25</v>
      </c>
      <c r="K4" s="38">
        <f>RANK(J4,$J$4:$J$6)</f>
        <v>1</v>
      </c>
      <c r="L4" s="57" t="s">
        <v>18</v>
      </c>
      <c r="M4" s="58"/>
      <c r="N4" s="59">
        <f>F4/2*0.4</f>
        <v>19.900000000000002</v>
      </c>
      <c r="O4" s="60">
        <f>IF(N4=G4,0)</f>
        <v>0</v>
      </c>
      <c r="P4" s="60"/>
    </row>
    <row r="5" spans="1:16" s="25" customFormat="1" ht="15.75" customHeight="1">
      <c r="A5" s="36" t="s">
        <v>541</v>
      </c>
      <c r="B5" s="36" t="s">
        <v>538</v>
      </c>
      <c r="C5" s="36" t="s">
        <v>542</v>
      </c>
      <c r="D5" s="36" t="s">
        <v>543</v>
      </c>
      <c r="E5" s="38">
        <v>3</v>
      </c>
      <c r="F5" s="42">
        <v>92</v>
      </c>
      <c r="G5" s="39">
        <v>18.4</v>
      </c>
      <c r="H5" s="40">
        <v>83.33</v>
      </c>
      <c r="I5" s="39">
        <f aca="true" t="shared" si="1" ref="I5:I24">H5*0.6</f>
        <v>49.998</v>
      </c>
      <c r="J5" s="39">
        <f t="shared" si="0"/>
        <v>68.398</v>
      </c>
      <c r="K5" s="38">
        <f>RANK(J5,$J$4:$J$6)</f>
        <v>2</v>
      </c>
      <c r="L5" s="57"/>
      <c r="M5" s="58"/>
      <c r="N5" s="59">
        <f aca="true" t="shared" si="2" ref="N5:N24">F5/2*0.4</f>
        <v>18.400000000000002</v>
      </c>
      <c r="O5" s="60">
        <f aca="true" t="shared" si="3" ref="O5:O24">IF(N5=G5,0)</f>
        <v>0</v>
      </c>
      <c r="P5" s="60"/>
    </row>
    <row r="6" spans="1:16" s="25" customFormat="1" ht="15.75" customHeight="1">
      <c r="A6" s="36" t="s">
        <v>544</v>
      </c>
      <c r="B6" s="36" t="s">
        <v>538</v>
      </c>
      <c r="C6" s="36" t="s">
        <v>545</v>
      </c>
      <c r="D6" s="36" t="s">
        <v>546</v>
      </c>
      <c r="E6" s="38">
        <v>1</v>
      </c>
      <c r="F6" s="42">
        <v>92</v>
      </c>
      <c r="G6" s="39">
        <v>18.4</v>
      </c>
      <c r="H6" s="40">
        <v>75.33</v>
      </c>
      <c r="I6" s="39">
        <f t="shared" si="1"/>
        <v>45.198</v>
      </c>
      <c r="J6" s="39">
        <f t="shared" si="0"/>
        <v>63.598</v>
      </c>
      <c r="K6" s="38">
        <f>RANK(J6,$J$4:$J$6)</f>
        <v>3</v>
      </c>
      <c r="L6" s="57"/>
      <c r="M6" s="58"/>
      <c r="N6" s="59">
        <f t="shared" si="2"/>
        <v>18.400000000000002</v>
      </c>
      <c r="O6" s="60">
        <f t="shared" si="3"/>
        <v>0</v>
      </c>
      <c r="P6" s="60"/>
    </row>
    <row r="7" spans="1:16" s="25" customFormat="1" ht="15.75" customHeight="1">
      <c r="A7" s="5" t="s">
        <v>547</v>
      </c>
      <c r="B7" s="5" t="s">
        <v>548</v>
      </c>
      <c r="C7" s="5" t="s">
        <v>549</v>
      </c>
      <c r="D7" s="5" t="s">
        <v>550</v>
      </c>
      <c r="E7" s="10">
        <v>5</v>
      </c>
      <c r="F7" s="41">
        <v>134</v>
      </c>
      <c r="G7" s="12">
        <v>26.8</v>
      </c>
      <c r="H7" s="13">
        <v>79.83</v>
      </c>
      <c r="I7" s="12">
        <f t="shared" si="1"/>
        <v>47.897999999999996</v>
      </c>
      <c r="J7" s="12">
        <f t="shared" si="0"/>
        <v>74.698</v>
      </c>
      <c r="K7" s="10">
        <f aca="true" t="shared" si="4" ref="K7:K12">RANK(J7,$J$7:$J$12)</f>
        <v>2</v>
      </c>
      <c r="L7" s="57" t="s">
        <v>18</v>
      </c>
      <c r="M7" s="61"/>
      <c r="N7" s="59">
        <f t="shared" si="2"/>
        <v>26.8</v>
      </c>
      <c r="O7" s="60">
        <f t="shared" si="3"/>
        <v>0</v>
      </c>
      <c r="P7" s="60"/>
    </row>
    <row r="8" spans="1:16" s="25" customFormat="1" ht="15.75" customHeight="1">
      <c r="A8" s="5" t="s">
        <v>551</v>
      </c>
      <c r="B8" s="5" t="s">
        <v>548</v>
      </c>
      <c r="C8" s="5" t="s">
        <v>552</v>
      </c>
      <c r="D8" s="5" t="s">
        <v>553</v>
      </c>
      <c r="E8" s="10">
        <v>9</v>
      </c>
      <c r="F8" s="41">
        <v>126.5</v>
      </c>
      <c r="G8" s="12">
        <v>25.3</v>
      </c>
      <c r="H8" s="13">
        <v>76.83</v>
      </c>
      <c r="I8" s="12">
        <f t="shared" si="1"/>
        <v>46.098</v>
      </c>
      <c r="J8" s="12">
        <f t="shared" si="0"/>
        <v>71.398</v>
      </c>
      <c r="K8" s="10">
        <f t="shared" si="4"/>
        <v>3</v>
      </c>
      <c r="L8" s="57"/>
      <c r="M8" s="61"/>
      <c r="N8" s="59">
        <f t="shared" si="2"/>
        <v>25.3</v>
      </c>
      <c r="O8" s="60">
        <f t="shared" si="3"/>
        <v>0</v>
      </c>
      <c r="P8" s="60"/>
    </row>
    <row r="9" spans="1:16" s="25" customFormat="1" ht="15.75" customHeight="1">
      <c r="A9" s="5" t="s">
        <v>554</v>
      </c>
      <c r="B9" s="5" t="s">
        <v>548</v>
      </c>
      <c r="C9" s="5" t="s">
        <v>555</v>
      </c>
      <c r="D9" s="5" t="s">
        <v>556</v>
      </c>
      <c r="E9" s="10">
        <v>7</v>
      </c>
      <c r="F9" s="41">
        <v>125.5</v>
      </c>
      <c r="G9" s="12">
        <v>25.1</v>
      </c>
      <c r="H9" s="13">
        <v>73</v>
      </c>
      <c r="I9" s="12">
        <f t="shared" si="1"/>
        <v>43.8</v>
      </c>
      <c r="J9" s="12">
        <f t="shared" si="0"/>
        <v>68.9</v>
      </c>
      <c r="K9" s="10">
        <f t="shared" si="4"/>
        <v>4</v>
      </c>
      <c r="L9" s="57"/>
      <c r="M9" s="61"/>
      <c r="N9" s="59">
        <f t="shared" si="2"/>
        <v>25.1</v>
      </c>
      <c r="O9" s="60">
        <f t="shared" si="3"/>
        <v>0</v>
      </c>
      <c r="P9" s="60"/>
    </row>
    <row r="10" spans="1:16" s="25" customFormat="1" ht="15.75" customHeight="1">
      <c r="A10" s="5" t="s">
        <v>557</v>
      </c>
      <c r="B10" s="5" t="s">
        <v>548</v>
      </c>
      <c r="C10" s="5" t="s">
        <v>558</v>
      </c>
      <c r="D10" s="5" t="s">
        <v>559</v>
      </c>
      <c r="E10" s="10">
        <v>4</v>
      </c>
      <c r="F10" s="41">
        <v>117.5</v>
      </c>
      <c r="G10" s="12">
        <v>23.5</v>
      </c>
      <c r="H10" s="13">
        <v>88.83</v>
      </c>
      <c r="I10" s="12">
        <f t="shared" si="1"/>
        <v>53.297999999999995</v>
      </c>
      <c r="J10" s="12">
        <f t="shared" si="0"/>
        <v>76.798</v>
      </c>
      <c r="K10" s="10">
        <f t="shared" si="4"/>
        <v>1</v>
      </c>
      <c r="L10" s="57" t="s">
        <v>18</v>
      </c>
      <c r="M10" s="61"/>
      <c r="N10" s="59">
        <f t="shared" si="2"/>
        <v>23.5</v>
      </c>
      <c r="O10" s="60">
        <f t="shared" si="3"/>
        <v>0</v>
      </c>
      <c r="P10" s="60"/>
    </row>
    <row r="11" spans="1:16" s="25" customFormat="1" ht="15.75" customHeight="1">
      <c r="A11" s="5" t="s">
        <v>560</v>
      </c>
      <c r="B11" s="5" t="s">
        <v>548</v>
      </c>
      <c r="C11" s="5" t="s">
        <v>561</v>
      </c>
      <c r="D11" s="5" t="s">
        <v>562</v>
      </c>
      <c r="E11" s="10">
        <v>8</v>
      </c>
      <c r="F11" s="41">
        <v>115.5</v>
      </c>
      <c r="G11" s="12">
        <v>23.1</v>
      </c>
      <c r="H11" s="13">
        <v>67.22</v>
      </c>
      <c r="I11" s="12">
        <f t="shared" si="1"/>
        <v>40.332</v>
      </c>
      <c r="J11" s="12">
        <f t="shared" si="0"/>
        <v>63.432</v>
      </c>
      <c r="K11" s="10">
        <f t="shared" si="4"/>
        <v>5</v>
      </c>
      <c r="L11" s="57"/>
      <c r="M11" s="61"/>
      <c r="N11" s="59">
        <f t="shared" si="2"/>
        <v>23.1</v>
      </c>
      <c r="O11" s="60">
        <f t="shared" si="3"/>
        <v>0</v>
      </c>
      <c r="P11" s="60"/>
    </row>
    <row r="12" spans="1:16" s="25" customFormat="1" ht="15.75" customHeight="1">
      <c r="A12" s="5" t="s">
        <v>563</v>
      </c>
      <c r="B12" s="5" t="s">
        <v>548</v>
      </c>
      <c r="C12" s="5" t="s">
        <v>564</v>
      </c>
      <c r="D12" s="5" t="s">
        <v>565</v>
      </c>
      <c r="E12" s="10">
        <v>6</v>
      </c>
      <c r="F12" s="41">
        <v>93.5</v>
      </c>
      <c r="G12" s="12">
        <v>18.7</v>
      </c>
      <c r="H12" s="13">
        <v>73.62</v>
      </c>
      <c r="I12" s="12">
        <f t="shared" si="1"/>
        <v>44.172000000000004</v>
      </c>
      <c r="J12" s="12">
        <f t="shared" si="0"/>
        <v>62.872</v>
      </c>
      <c r="K12" s="10">
        <f t="shared" si="4"/>
        <v>6</v>
      </c>
      <c r="L12" s="57"/>
      <c r="M12" s="61"/>
      <c r="N12" s="59">
        <f t="shared" si="2"/>
        <v>18.7</v>
      </c>
      <c r="O12" s="60">
        <f t="shared" si="3"/>
        <v>0</v>
      </c>
      <c r="P12" s="60"/>
    </row>
    <row r="13" spans="1:16" s="25" customFormat="1" ht="15.75" customHeight="1">
      <c r="A13" s="36" t="s">
        <v>566</v>
      </c>
      <c r="B13" s="36" t="s">
        <v>567</v>
      </c>
      <c r="C13" s="36" t="s">
        <v>568</v>
      </c>
      <c r="D13" s="36" t="s">
        <v>569</v>
      </c>
      <c r="E13" s="38">
        <v>13</v>
      </c>
      <c r="F13" s="42">
        <v>149</v>
      </c>
      <c r="G13" s="39">
        <v>29.8</v>
      </c>
      <c r="H13" s="40">
        <v>88.18</v>
      </c>
      <c r="I13" s="39">
        <f t="shared" si="1"/>
        <v>52.908</v>
      </c>
      <c r="J13" s="39">
        <f t="shared" si="0"/>
        <v>82.708</v>
      </c>
      <c r="K13" s="38">
        <f aca="true" t="shared" si="5" ref="K13:K18">RANK(J13,$J$13:$J$18)</f>
        <v>1</v>
      </c>
      <c r="L13" s="57" t="s">
        <v>18</v>
      </c>
      <c r="M13" s="58"/>
      <c r="N13" s="59">
        <f t="shared" si="2"/>
        <v>29.8</v>
      </c>
      <c r="O13" s="60">
        <f t="shared" si="3"/>
        <v>0</v>
      </c>
      <c r="P13" s="60"/>
    </row>
    <row r="14" spans="1:16" s="25" customFormat="1" ht="15.75" customHeight="1">
      <c r="A14" s="36" t="s">
        <v>570</v>
      </c>
      <c r="B14" s="36" t="s">
        <v>567</v>
      </c>
      <c r="C14" s="36" t="s">
        <v>571</v>
      </c>
      <c r="D14" s="36" t="s">
        <v>572</v>
      </c>
      <c r="E14" s="38">
        <v>11</v>
      </c>
      <c r="F14" s="42">
        <v>142.5</v>
      </c>
      <c r="G14" s="39">
        <v>28.5</v>
      </c>
      <c r="H14" s="40">
        <v>82.85</v>
      </c>
      <c r="I14" s="39">
        <f t="shared" si="1"/>
        <v>49.709999999999994</v>
      </c>
      <c r="J14" s="39">
        <f t="shared" si="0"/>
        <v>78.21</v>
      </c>
      <c r="K14" s="38">
        <f t="shared" si="5"/>
        <v>3</v>
      </c>
      <c r="L14" s="57"/>
      <c r="M14" s="58"/>
      <c r="N14" s="59">
        <f t="shared" si="2"/>
        <v>28.5</v>
      </c>
      <c r="O14" s="60">
        <f t="shared" si="3"/>
        <v>0</v>
      </c>
      <c r="P14" s="60"/>
    </row>
    <row r="15" spans="1:16" s="25" customFormat="1" ht="15.75" customHeight="1">
      <c r="A15" s="36" t="s">
        <v>573</v>
      </c>
      <c r="B15" s="36" t="s">
        <v>567</v>
      </c>
      <c r="C15" s="36" t="s">
        <v>574</v>
      </c>
      <c r="D15" s="36" t="s">
        <v>575</v>
      </c>
      <c r="E15" s="38">
        <v>14</v>
      </c>
      <c r="F15" s="42">
        <v>132.5</v>
      </c>
      <c r="G15" s="39">
        <v>26.5</v>
      </c>
      <c r="H15" s="40">
        <v>84.83</v>
      </c>
      <c r="I15" s="39">
        <f t="shared" si="1"/>
        <v>50.897999999999996</v>
      </c>
      <c r="J15" s="39">
        <f t="shared" si="0"/>
        <v>77.398</v>
      </c>
      <c r="K15" s="38">
        <f t="shared" si="5"/>
        <v>4</v>
      </c>
      <c r="L15" s="57"/>
      <c r="M15" s="58"/>
      <c r="N15" s="59">
        <f t="shared" si="2"/>
        <v>26.5</v>
      </c>
      <c r="O15" s="60">
        <f t="shared" si="3"/>
        <v>0</v>
      </c>
      <c r="P15" s="60"/>
    </row>
    <row r="16" spans="1:16" s="25" customFormat="1" ht="15.75" customHeight="1">
      <c r="A16" s="36" t="s">
        <v>576</v>
      </c>
      <c r="B16" s="36" t="s">
        <v>567</v>
      </c>
      <c r="C16" s="36" t="s">
        <v>577</v>
      </c>
      <c r="D16" s="36" t="s">
        <v>578</v>
      </c>
      <c r="E16" s="38">
        <v>12</v>
      </c>
      <c r="F16" s="42">
        <v>126.5</v>
      </c>
      <c r="G16" s="39">
        <v>25.3</v>
      </c>
      <c r="H16" s="40">
        <v>89.5</v>
      </c>
      <c r="I16" s="39">
        <f t="shared" si="1"/>
        <v>53.699999999999996</v>
      </c>
      <c r="J16" s="39">
        <f t="shared" si="0"/>
        <v>79</v>
      </c>
      <c r="K16" s="38">
        <f t="shared" si="5"/>
        <v>2</v>
      </c>
      <c r="L16" s="57" t="s">
        <v>18</v>
      </c>
      <c r="M16" s="58"/>
      <c r="N16" s="59">
        <f t="shared" si="2"/>
        <v>25.3</v>
      </c>
      <c r="O16" s="60">
        <f t="shared" si="3"/>
        <v>0</v>
      </c>
      <c r="P16" s="60"/>
    </row>
    <row r="17" spans="1:16" s="25" customFormat="1" ht="15.75" customHeight="1">
      <c r="A17" s="36" t="s">
        <v>579</v>
      </c>
      <c r="B17" s="36" t="s">
        <v>567</v>
      </c>
      <c r="C17" s="36" t="s">
        <v>580</v>
      </c>
      <c r="D17" s="36" t="s">
        <v>581</v>
      </c>
      <c r="E17" s="38">
        <v>10</v>
      </c>
      <c r="F17" s="42">
        <v>124</v>
      </c>
      <c r="G17" s="39">
        <v>24.8</v>
      </c>
      <c r="H17" s="40">
        <v>77.83</v>
      </c>
      <c r="I17" s="39">
        <f t="shared" si="1"/>
        <v>46.698</v>
      </c>
      <c r="J17" s="39">
        <f t="shared" si="0"/>
        <v>71.498</v>
      </c>
      <c r="K17" s="38">
        <f t="shared" si="5"/>
        <v>5</v>
      </c>
      <c r="L17" s="57"/>
      <c r="M17" s="58"/>
      <c r="N17" s="59">
        <f t="shared" si="2"/>
        <v>24.8</v>
      </c>
      <c r="O17" s="60">
        <f t="shared" si="3"/>
        <v>0</v>
      </c>
      <c r="P17" s="60"/>
    </row>
    <row r="18" spans="1:16" s="25" customFormat="1" ht="15.75" customHeight="1">
      <c r="A18" s="36" t="s">
        <v>582</v>
      </c>
      <c r="B18" s="36" t="s">
        <v>567</v>
      </c>
      <c r="C18" s="36" t="s">
        <v>583</v>
      </c>
      <c r="D18" s="36" t="s">
        <v>584</v>
      </c>
      <c r="E18" s="38">
        <v>15</v>
      </c>
      <c r="F18" s="42">
        <v>110.5</v>
      </c>
      <c r="G18" s="39">
        <v>22.1</v>
      </c>
      <c r="H18" s="40">
        <v>76.59</v>
      </c>
      <c r="I18" s="39">
        <f t="shared" si="1"/>
        <v>45.954</v>
      </c>
      <c r="J18" s="39">
        <f t="shared" si="0"/>
        <v>68.054</v>
      </c>
      <c r="K18" s="38">
        <f t="shared" si="5"/>
        <v>6</v>
      </c>
      <c r="L18" s="57"/>
      <c r="M18" s="58"/>
      <c r="N18" s="59">
        <f t="shared" si="2"/>
        <v>22.1</v>
      </c>
      <c r="O18" s="60">
        <f t="shared" si="3"/>
        <v>0</v>
      </c>
      <c r="P18" s="60"/>
    </row>
    <row r="19" spans="1:16" s="25" customFormat="1" ht="15.75" customHeight="1">
      <c r="A19" s="5" t="s">
        <v>585</v>
      </c>
      <c r="B19" s="5" t="s">
        <v>586</v>
      </c>
      <c r="C19" s="5" t="s">
        <v>587</v>
      </c>
      <c r="D19" s="5" t="s">
        <v>588</v>
      </c>
      <c r="E19" s="10">
        <v>16</v>
      </c>
      <c r="F19" s="41">
        <v>135.5</v>
      </c>
      <c r="G19" s="12">
        <v>27.1</v>
      </c>
      <c r="H19" s="13">
        <v>83.45</v>
      </c>
      <c r="I19" s="12">
        <f t="shared" si="1"/>
        <v>50.07</v>
      </c>
      <c r="J19" s="12">
        <f t="shared" si="0"/>
        <v>77.17</v>
      </c>
      <c r="K19" s="10">
        <f aca="true" t="shared" si="6" ref="K19:K24">RANK(J19,$J$19:$J$24)</f>
        <v>2</v>
      </c>
      <c r="L19" s="57" t="s">
        <v>18</v>
      </c>
      <c r="M19" s="61"/>
      <c r="N19" s="59">
        <f t="shared" si="2"/>
        <v>27.1</v>
      </c>
      <c r="O19" s="60">
        <f t="shared" si="3"/>
        <v>0</v>
      </c>
      <c r="P19" s="60"/>
    </row>
    <row r="20" spans="1:16" s="25" customFormat="1" ht="15.75" customHeight="1">
      <c r="A20" s="5" t="s">
        <v>589</v>
      </c>
      <c r="B20" s="5" t="s">
        <v>586</v>
      </c>
      <c r="C20" s="5" t="s">
        <v>590</v>
      </c>
      <c r="D20" s="5" t="s">
        <v>591</v>
      </c>
      <c r="E20" s="10">
        <v>20</v>
      </c>
      <c r="F20" s="41">
        <v>129.5</v>
      </c>
      <c r="G20" s="12">
        <v>25.9</v>
      </c>
      <c r="H20" s="13">
        <v>90.53</v>
      </c>
      <c r="I20" s="12">
        <f t="shared" si="1"/>
        <v>54.318</v>
      </c>
      <c r="J20" s="12">
        <f t="shared" si="0"/>
        <v>80.21799999999999</v>
      </c>
      <c r="K20" s="10">
        <f t="shared" si="6"/>
        <v>1</v>
      </c>
      <c r="L20" s="57" t="s">
        <v>18</v>
      </c>
      <c r="M20" s="61"/>
      <c r="N20" s="59">
        <f t="shared" si="2"/>
        <v>25.900000000000002</v>
      </c>
      <c r="O20" s="60">
        <f t="shared" si="3"/>
        <v>0</v>
      </c>
      <c r="P20" s="60"/>
    </row>
    <row r="21" spans="1:16" s="25" customFormat="1" ht="15.75" customHeight="1">
      <c r="A21" s="5" t="s">
        <v>592</v>
      </c>
      <c r="B21" s="5" t="s">
        <v>586</v>
      </c>
      <c r="C21" s="5" t="s">
        <v>593</v>
      </c>
      <c r="D21" s="5" t="s">
        <v>594</v>
      </c>
      <c r="E21" s="10">
        <v>17</v>
      </c>
      <c r="F21" s="41">
        <v>117</v>
      </c>
      <c r="G21" s="12">
        <v>23.4</v>
      </c>
      <c r="H21" s="13">
        <v>88.56</v>
      </c>
      <c r="I21" s="12">
        <f t="shared" si="1"/>
        <v>53.136</v>
      </c>
      <c r="J21" s="12">
        <f t="shared" si="0"/>
        <v>76.536</v>
      </c>
      <c r="K21" s="10">
        <f t="shared" si="6"/>
        <v>3</v>
      </c>
      <c r="L21" s="57"/>
      <c r="M21" s="61"/>
      <c r="N21" s="59">
        <f t="shared" si="2"/>
        <v>23.400000000000002</v>
      </c>
      <c r="O21" s="60">
        <f t="shared" si="3"/>
        <v>0</v>
      </c>
      <c r="P21" s="60"/>
    </row>
    <row r="22" spans="1:16" s="25" customFormat="1" ht="15.75" customHeight="1">
      <c r="A22" s="5" t="s">
        <v>595</v>
      </c>
      <c r="B22" s="5" t="s">
        <v>586</v>
      </c>
      <c r="C22" s="5" t="s">
        <v>596</v>
      </c>
      <c r="D22" s="5" t="s">
        <v>597</v>
      </c>
      <c r="E22" s="10">
        <v>19</v>
      </c>
      <c r="F22" s="41">
        <v>116.5</v>
      </c>
      <c r="G22" s="12">
        <v>23.3</v>
      </c>
      <c r="H22" s="13">
        <v>80.19</v>
      </c>
      <c r="I22" s="12">
        <f t="shared" si="1"/>
        <v>48.114</v>
      </c>
      <c r="J22" s="12">
        <f t="shared" si="0"/>
        <v>71.414</v>
      </c>
      <c r="K22" s="10">
        <f t="shared" si="6"/>
        <v>6</v>
      </c>
      <c r="L22" s="62"/>
      <c r="M22" s="72"/>
      <c r="N22" s="59">
        <f t="shared" si="2"/>
        <v>23.3</v>
      </c>
      <c r="O22" s="60">
        <f t="shared" si="3"/>
        <v>0</v>
      </c>
      <c r="P22" s="60"/>
    </row>
    <row r="23" spans="1:16" s="25" customFormat="1" ht="15.75" customHeight="1">
      <c r="A23" s="5" t="s">
        <v>598</v>
      </c>
      <c r="B23" s="5" t="s">
        <v>586</v>
      </c>
      <c r="C23" s="5" t="s">
        <v>599</v>
      </c>
      <c r="D23" s="5" t="s">
        <v>600</v>
      </c>
      <c r="E23" s="10">
        <v>21</v>
      </c>
      <c r="F23" s="41">
        <v>113.5</v>
      </c>
      <c r="G23" s="12">
        <v>22.7</v>
      </c>
      <c r="H23" s="13">
        <v>82.52</v>
      </c>
      <c r="I23" s="12">
        <f t="shared" si="1"/>
        <v>49.51199999999999</v>
      </c>
      <c r="J23" s="12">
        <f t="shared" si="0"/>
        <v>72.21199999999999</v>
      </c>
      <c r="K23" s="10">
        <f t="shared" si="6"/>
        <v>4</v>
      </c>
      <c r="L23" s="57"/>
      <c r="M23" s="61"/>
      <c r="N23" s="59">
        <f t="shared" si="2"/>
        <v>22.700000000000003</v>
      </c>
      <c r="O23" s="60">
        <f t="shared" si="3"/>
        <v>0</v>
      </c>
      <c r="P23" s="60"/>
    </row>
    <row r="24" spans="1:16" s="25" customFormat="1" ht="15.75" customHeight="1">
      <c r="A24" s="5" t="s">
        <v>601</v>
      </c>
      <c r="B24" s="5" t="s">
        <v>586</v>
      </c>
      <c r="C24" s="5" t="s">
        <v>602</v>
      </c>
      <c r="D24" s="5" t="s">
        <v>603</v>
      </c>
      <c r="E24" s="10">
        <v>18</v>
      </c>
      <c r="F24" s="41">
        <v>111.5</v>
      </c>
      <c r="G24" s="12">
        <v>22.3</v>
      </c>
      <c r="H24" s="13">
        <v>82.17</v>
      </c>
      <c r="I24" s="12">
        <f t="shared" si="1"/>
        <v>49.302</v>
      </c>
      <c r="J24" s="12">
        <f t="shared" si="0"/>
        <v>71.602</v>
      </c>
      <c r="K24" s="10">
        <f t="shared" si="6"/>
        <v>5</v>
      </c>
      <c r="L24" s="57"/>
      <c r="M24" s="61"/>
      <c r="N24" s="59">
        <f t="shared" si="2"/>
        <v>22.3</v>
      </c>
      <c r="O24" s="60">
        <f t="shared" si="3"/>
        <v>0</v>
      </c>
      <c r="P24" s="60"/>
    </row>
    <row r="25" spans="1:15" ht="30" customHeight="1">
      <c r="A25" s="43"/>
      <c r="B25" s="44"/>
      <c r="C25" s="44"/>
      <c r="D25" s="45"/>
      <c r="E25" s="46"/>
      <c r="F25" s="47"/>
      <c r="G25" s="47"/>
      <c r="H25" s="48"/>
      <c r="I25" s="47"/>
      <c r="J25" s="47"/>
      <c r="K25" s="46"/>
      <c r="L25" s="64"/>
      <c r="M25" s="46"/>
      <c r="N25" s="59"/>
      <c r="O25" s="60"/>
    </row>
    <row r="26" spans="1:15" ht="30" customHeight="1">
      <c r="A26" s="43"/>
      <c r="B26" s="44"/>
      <c r="C26" s="44"/>
      <c r="D26" s="45"/>
      <c r="E26" s="46"/>
      <c r="F26" s="47"/>
      <c r="G26" s="47"/>
      <c r="H26" s="48"/>
      <c r="I26" s="47"/>
      <c r="J26" s="47"/>
      <c r="K26" s="46"/>
      <c r="L26" s="64"/>
      <c r="M26" s="46"/>
      <c r="N26" s="59"/>
      <c r="O26" s="60"/>
    </row>
    <row r="27" spans="1:15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9"/>
      <c r="B61" s="50"/>
      <c r="C61" s="50"/>
      <c r="D61" s="51"/>
      <c r="E61" s="52"/>
      <c r="F61" s="53"/>
      <c r="G61" s="53"/>
      <c r="H61" s="54"/>
      <c r="I61" s="53"/>
      <c r="J61" s="53"/>
      <c r="K61" s="52"/>
      <c r="L61" s="65"/>
      <c r="M61" s="52"/>
    </row>
    <row r="62" spans="1:13" ht="14.25">
      <c r="A62" s="51"/>
      <c r="B62" s="50"/>
      <c r="C62" s="50"/>
      <c r="D62" s="51"/>
      <c r="E62" s="52"/>
      <c r="F62" s="53"/>
      <c r="G62" s="53"/>
      <c r="H62" s="54"/>
      <c r="I62" s="53"/>
      <c r="J62" s="53"/>
      <c r="K62" s="52"/>
      <c r="L62" s="65"/>
      <c r="M62" s="52"/>
    </row>
    <row r="63" spans="1:13" ht="14.25">
      <c r="A63" s="51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S10" sqref="S10"/>
    </sheetView>
  </sheetViews>
  <sheetFormatPr defaultColWidth="9.00390625" defaultRowHeight="14.25"/>
  <cols>
    <col min="1" max="1" width="10.75390625" style="26" customWidth="1"/>
    <col min="2" max="2" width="19.75390625" style="27" customWidth="1"/>
    <col min="3" max="3" width="1.625" style="27" hidden="1" customWidth="1"/>
    <col min="4" max="4" width="22.75390625" style="26" customWidth="1"/>
    <col min="5" max="5" width="8.625" style="28" customWidth="1"/>
    <col min="6" max="7" width="8.625" style="29" customWidth="1"/>
    <col min="8" max="8" width="8.625" style="30" customWidth="1"/>
    <col min="9" max="9" width="8.625" style="29" customWidth="1"/>
    <col min="10" max="10" width="10.75390625" style="29" customWidth="1"/>
    <col min="11" max="11" width="6.50390625" style="28" customWidth="1"/>
    <col min="12" max="12" width="6.50390625" style="31" customWidth="1"/>
    <col min="13" max="13" width="6.50390625" style="28" customWidth="1"/>
    <col min="14" max="14" width="9.00390625" style="32" hidden="1" customWidth="1"/>
    <col min="15" max="15" width="9.00390625" style="1" hidden="1" customWidth="1"/>
    <col min="16" max="16384" width="9.00390625" style="1" customWidth="1"/>
  </cols>
  <sheetData>
    <row r="1" spans="1:13" ht="30" customHeight="1">
      <c r="A1" s="33" t="s">
        <v>604</v>
      </c>
      <c r="B1" s="34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</row>
    <row r="2" spans="1:13" ht="12" customHeight="1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6"/>
      <c r="H2" s="7" t="s">
        <v>7</v>
      </c>
      <c r="I2" s="6"/>
      <c r="J2" s="6" t="s">
        <v>8</v>
      </c>
      <c r="K2" s="20" t="s">
        <v>9</v>
      </c>
      <c r="L2" s="21" t="s">
        <v>10</v>
      </c>
      <c r="M2" s="55"/>
    </row>
    <row r="3" spans="1:15" ht="24.75" customHeight="1">
      <c r="A3" s="3"/>
      <c r="B3" s="4"/>
      <c r="C3" s="4"/>
      <c r="D3" s="5"/>
      <c r="E3" s="4"/>
      <c r="F3" s="6" t="s">
        <v>11</v>
      </c>
      <c r="G3" s="6" t="s">
        <v>12</v>
      </c>
      <c r="H3" s="8" t="s">
        <v>13</v>
      </c>
      <c r="I3" s="6" t="s">
        <v>12</v>
      </c>
      <c r="J3" s="6"/>
      <c r="K3" s="20"/>
      <c r="L3" s="21"/>
      <c r="M3" s="55"/>
      <c r="N3" s="23"/>
      <c r="O3" s="56"/>
    </row>
    <row r="4" spans="1:16" s="25" customFormat="1" ht="15.75" customHeight="1">
      <c r="A4" s="36" t="s">
        <v>605</v>
      </c>
      <c r="B4" s="37" t="s">
        <v>606</v>
      </c>
      <c r="C4" s="36" t="s">
        <v>607</v>
      </c>
      <c r="D4" s="36" t="s">
        <v>608</v>
      </c>
      <c r="E4" s="38">
        <v>1</v>
      </c>
      <c r="F4" s="36">
        <v>153</v>
      </c>
      <c r="G4" s="39">
        <v>30.6</v>
      </c>
      <c r="H4" s="40">
        <v>89</v>
      </c>
      <c r="I4" s="39">
        <f>H4*0.6</f>
        <v>53.4</v>
      </c>
      <c r="J4" s="39">
        <f>G4+I4</f>
        <v>84</v>
      </c>
      <c r="K4" s="38">
        <f>RANK(J4,$J$4:$J$6)</f>
        <v>1</v>
      </c>
      <c r="L4" s="57" t="s">
        <v>18</v>
      </c>
      <c r="M4" s="58"/>
      <c r="N4" s="59">
        <f>F4/2*0.4</f>
        <v>30.6</v>
      </c>
      <c r="O4" s="60">
        <f>IF(N4=G4,0)</f>
        <v>0</v>
      </c>
      <c r="P4" s="60"/>
    </row>
    <row r="5" spans="1:16" s="25" customFormat="1" ht="15.75" customHeight="1">
      <c r="A5" s="36" t="s">
        <v>609</v>
      </c>
      <c r="B5" s="37" t="s">
        <v>606</v>
      </c>
      <c r="C5" s="36" t="s">
        <v>610</v>
      </c>
      <c r="D5" s="36" t="s">
        <v>611</v>
      </c>
      <c r="E5" s="38">
        <v>2</v>
      </c>
      <c r="F5" s="36">
        <v>152.5</v>
      </c>
      <c r="G5" s="39">
        <v>30.5</v>
      </c>
      <c r="H5" s="40">
        <v>87.67</v>
      </c>
      <c r="I5" s="39">
        <f aca="true" t="shared" si="0" ref="I5:I15">H5*0.6</f>
        <v>52.602</v>
      </c>
      <c r="J5" s="39">
        <f aca="true" t="shared" si="1" ref="J5:J26">G5+I5</f>
        <v>83.102</v>
      </c>
      <c r="K5" s="38">
        <f>RANK(J5,$J$4:$J$6)</f>
        <v>2</v>
      </c>
      <c r="L5" s="57"/>
      <c r="M5" s="58"/>
      <c r="N5" s="59">
        <f aca="true" t="shared" si="2" ref="N5:N15">F5/2*0.4</f>
        <v>30.5</v>
      </c>
      <c r="O5" s="60">
        <f aca="true" t="shared" si="3" ref="O5:O26">IF(N5=G5,0)</f>
        <v>0</v>
      </c>
      <c r="P5" s="60"/>
    </row>
    <row r="6" spans="1:16" s="25" customFormat="1" ht="15.75" customHeight="1">
      <c r="A6" s="36" t="s">
        <v>612</v>
      </c>
      <c r="B6" s="37" t="s">
        <v>606</v>
      </c>
      <c r="C6" s="36" t="s">
        <v>613</v>
      </c>
      <c r="D6" s="36" t="s">
        <v>614</v>
      </c>
      <c r="E6" s="38">
        <v>3</v>
      </c>
      <c r="F6" s="36">
        <v>142</v>
      </c>
      <c r="G6" s="39">
        <v>28.4</v>
      </c>
      <c r="H6" s="40">
        <v>78.33</v>
      </c>
      <c r="I6" s="39">
        <f t="shared" si="0"/>
        <v>46.998</v>
      </c>
      <c r="J6" s="39">
        <f t="shared" si="1"/>
        <v>75.398</v>
      </c>
      <c r="K6" s="38">
        <f>RANK(J6,$J$4:$J$6)</f>
        <v>3</v>
      </c>
      <c r="L6" s="57"/>
      <c r="M6" s="58"/>
      <c r="N6" s="59">
        <f t="shared" si="2"/>
        <v>28.400000000000002</v>
      </c>
      <c r="O6" s="60">
        <f t="shared" si="3"/>
        <v>0</v>
      </c>
      <c r="P6" s="60"/>
    </row>
    <row r="7" spans="1:16" s="25" customFormat="1" ht="15.75" customHeight="1">
      <c r="A7" s="5" t="s">
        <v>615</v>
      </c>
      <c r="B7" s="9" t="s">
        <v>616</v>
      </c>
      <c r="C7" s="5" t="s">
        <v>617</v>
      </c>
      <c r="D7" s="5" t="s">
        <v>618</v>
      </c>
      <c r="E7" s="10">
        <v>6</v>
      </c>
      <c r="F7" s="41">
        <v>125</v>
      </c>
      <c r="G7" s="12">
        <v>25</v>
      </c>
      <c r="H7" s="13">
        <v>85</v>
      </c>
      <c r="I7" s="12">
        <f t="shared" si="0"/>
        <v>51</v>
      </c>
      <c r="J7" s="39">
        <f t="shared" si="1"/>
        <v>76</v>
      </c>
      <c r="K7" s="10">
        <f>RANK(J7,$J$7:$J$11)</f>
        <v>1</v>
      </c>
      <c r="L7" s="57" t="s">
        <v>18</v>
      </c>
      <c r="M7" s="61"/>
      <c r="N7" s="59">
        <f t="shared" si="2"/>
        <v>25</v>
      </c>
      <c r="O7" s="60">
        <f t="shared" si="3"/>
        <v>0</v>
      </c>
      <c r="P7" s="60"/>
    </row>
    <row r="8" spans="1:16" s="25" customFormat="1" ht="15.75" customHeight="1">
      <c r="A8" s="5" t="s">
        <v>619</v>
      </c>
      <c r="B8" s="9" t="s">
        <v>616</v>
      </c>
      <c r="C8" s="5" t="s">
        <v>620</v>
      </c>
      <c r="D8" s="5" t="s">
        <v>621</v>
      </c>
      <c r="E8" s="10">
        <v>4</v>
      </c>
      <c r="F8" s="41">
        <v>119.5</v>
      </c>
      <c r="G8" s="12">
        <v>23.9</v>
      </c>
      <c r="H8" s="13">
        <v>77.33</v>
      </c>
      <c r="I8" s="12">
        <f t="shared" si="0"/>
        <v>46.397999999999996</v>
      </c>
      <c r="J8" s="39">
        <f t="shared" si="1"/>
        <v>70.298</v>
      </c>
      <c r="K8" s="10">
        <f>RANK(J8,$J$7:$J$11)</f>
        <v>4</v>
      </c>
      <c r="L8" s="57"/>
      <c r="M8" s="61"/>
      <c r="N8" s="59">
        <f t="shared" si="2"/>
        <v>23.900000000000002</v>
      </c>
      <c r="O8" s="60">
        <f t="shared" si="3"/>
        <v>0</v>
      </c>
      <c r="P8" s="60"/>
    </row>
    <row r="9" spans="1:16" s="25" customFormat="1" ht="15.75" customHeight="1">
      <c r="A9" s="5" t="s">
        <v>622</v>
      </c>
      <c r="B9" s="9" t="s">
        <v>616</v>
      </c>
      <c r="C9" s="5" t="s">
        <v>623</v>
      </c>
      <c r="D9" s="5" t="s">
        <v>624</v>
      </c>
      <c r="E9" s="10">
        <v>7</v>
      </c>
      <c r="F9" s="41">
        <v>114.5</v>
      </c>
      <c r="G9" s="12">
        <v>22.9</v>
      </c>
      <c r="H9" s="13">
        <v>88</v>
      </c>
      <c r="I9" s="12">
        <f t="shared" si="0"/>
        <v>52.8</v>
      </c>
      <c r="J9" s="39">
        <f t="shared" si="1"/>
        <v>75.69999999999999</v>
      </c>
      <c r="K9" s="10">
        <f>RANK(J9,$J$7:$J$11)</f>
        <v>2</v>
      </c>
      <c r="L9" s="57" t="s">
        <v>18</v>
      </c>
      <c r="M9" s="61"/>
      <c r="N9" s="59">
        <f t="shared" si="2"/>
        <v>22.900000000000002</v>
      </c>
      <c r="O9" s="60">
        <f t="shared" si="3"/>
        <v>0</v>
      </c>
      <c r="P9" s="60"/>
    </row>
    <row r="10" spans="1:16" s="25" customFormat="1" ht="15.75" customHeight="1">
      <c r="A10" s="5" t="s">
        <v>625</v>
      </c>
      <c r="B10" s="9" t="s">
        <v>616</v>
      </c>
      <c r="C10" s="5" t="s">
        <v>626</v>
      </c>
      <c r="D10" s="5" t="s">
        <v>627</v>
      </c>
      <c r="E10" s="10">
        <v>8</v>
      </c>
      <c r="F10" s="41">
        <v>99</v>
      </c>
      <c r="G10" s="12">
        <v>19.8</v>
      </c>
      <c r="H10" s="13">
        <v>87.33</v>
      </c>
      <c r="I10" s="12">
        <f t="shared" si="0"/>
        <v>52.397999999999996</v>
      </c>
      <c r="J10" s="39">
        <f t="shared" si="1"/>
        <v>72.198</v>
      </c>
      <c r="K10" s="10">
        <f>RANK(J10,$J$7:$J$11)</f>
        <v>3</v>
      </c>
      <c r="L10" s="57"/>
      <c r="M10" s="61"/>
      <c r="N10" s="59">
        <f t="shared" si="2"/>
        <v>19.8</v>
      </c>
      <c r="O10" s="60">
        <f t="shared" si="3"/>
        <v>0</v>
      </c>
      <c r="P10" s="60"/>
    </row>
    <row r="11" spans="1:16" s="25" customFormat="1" ht="15.75" customHeight="1">
      <c r="A11" s="5" t="s">
        <v>628</v>
      </c>
      <c r="B11" s="9" t="s">
        <v>616</v>
      </c>
      <c r="C11" s="5" t="s">
        <v>629</v>
      </c>
      <c r="D11" s="5" t="s">
        <v>630</v>
      </c>
      <c r="E11" s="10">
        <v>5</v>
      </c>
      <c r="F11" s="41">
        <v>90.5</v>
      </c>
      <c r="G11" s="12">
        <v>18.1</v>
      </c>
      <c r="H11" s="13">
        <v>82.33</v>
      </c>
      <c r="I11" s="12">
        <f t="shared" si="0"/>
        <v>49.397999999999996</v>
      </c>
      <c r="J11" s="39">
        <f t="shared" si="1"/>
        <v>67.49799999999999</v>
      </c>
      <c r="K11" s="10">
        <f>RANK(J11,$J$7:$J$11)</f>
        <v>5</v>
      </c>
      <c r="L11" s="57"/>
      <c r="M11" s="61"/>
      <c r="N11" s="59">
        <f t="shared" si="2"/>
        <v>18.1</v>
      </c>
      <c r="O11" s="60">
        <f t="shared" si="3"/>
        <v>0</v>
      </c>
      <c r="P11" s="60"/>
    </row>
    <row r="12" spans="1:16" s="25" customFormat="1" ht="15.75" customHeight="1">
      <c r="A12" s="36" t="s">
        <v>631</v>
      </c>
      <c r="B12" s="36" t="s">
        <v>632</v>
      </c>
      <c r="C12" s="36" t="s">
        <v>633</v>
      </c>
      <c r="D12" s="36" t="s">
        <v>634</v>
      </c>
      <c r="E12" s="38">
        <v>11</v>
      </c>
      <c r="F12" s="42">
        <v>155</v>
      </c>
      <c r="G12" s="39">
        <v>31</v>
      </c>
      <c r="H12" s="40">
        <v>79.67</v>
      </c>
      <c r="I12" s="39">
        <f t="shared" si="0"/>
        <v>47.802</v>
      </c>
      <c r="J12" s="39">
        <f t="shared" si="1"/>
        <v>78.80199999999999</v>
      </c>
      <c r="K12" s="38">
        <f>RANK(J12,$J$12:$J$15)</f>
        <v>2</v>
      </c>
      <c r="L12" s="57" t="s">
        <v>18</v>
      </c>
      <c r="M12" s="58"/>
      <c r="N12" s="59">
        <f t="shared" si="2"/>
        <v>31</v>
      </c>
      <c r="O12" s="60">
        <f t="shared" si="3"/>
        <v>0</v>
      </c>
      <c r="P12" s="60"/>
    </row>
    <row r="13" spans="1:16" s="25" customFormat="1" ht="15.75" customHeight="1">
      <c r="A13" s="36" t="s">
        <v>635</v>
      </c>
      <c r="B13" s="36" t="s">
        <v>632</v>
      </c>
      <c r="C13" s="36" t="s">
        <v>636</v>
      </c>
      <c r="D13" s="36" t="s">
        <v>637</v>
      </c>
      <c r="E13" s="38">
        <v>10</v>
      </c>
      <c r="F13" s="42">
        <v>140.5</v>
      </c>
      <c r="G13" s="39">
        <v>28.1</v>
      </c>
      <c r="H13" s="40">
        <v>90</v>
      </c>
      <c r="I13" s="39">
        <f t="shared" si="0"/>
        <v>54</v>
      </c>
      <c r="J13" s="39">
        <f t="shared" si="1"/>
        <v>82.1</v>
      </c>
      <c r="K13" s="38">
        <f>RANK(J13,$J$12:$J$15)</f>
        <v>1</v>
      </c>
      <c r="L13" s="57" t="s">
        <v>18</v>
      </c>
      <c r="M13" s="58"/>
      <c r="N13" s="59">
        <f t="shared" si="2"/>
        <v>28.1</v>
      </c>
      <c r="O13" s="60">
        <f t="shared" si="3"/>
        <v>0</v>
      </c>
      <c r="P13" s="60"/>
    </row>
    <row r="14" spans="1:16" s="25" customFormat="1" ht="15.75" customHeight="1">
      <c r="A14" s="36" t="s">
        <v>638</v>
      </c>
      <c r="B14" s="36" t="s">
        <v>632</v>
      </c>
      <c r="C14" s="36" t="s">
        <v>639</v>
      </c>
      <c r="D14" s="36" t="s">
        <v>640</v>
      </c>
      <c r="E14" s="38">
        <v>12</v>
      </c>
      <c r="F14" s="42">
        <v>121</v>
      </c>
      <c r="G14" s="39">
        <v>24.2</v>
      </c>
      <c r="H14" s="40">
        <v>84.33</v>
      </c>
      <c r="I14" s="39">
        <f t="shared" si="0"/>
        <v>50.598</v>
      </c>
      <c r="J14" s="39">
        <f t="shared" si="1"/>
        <v>74.798</v>
      </c>
      <c r="K14" s="38">
        <f>RANK(J14,$J$12:$J$15)</f>
        <v>3</v>
      </c>
      <c r="L14" s="57"/>
      <c r="M14" s="58"/>
      <c r="N14" s="59">
        <f t="shared" si="2"/>
        <v>24.200000000000003</v>
      </c>
      <c r="O14" s="60">
        <f t="shared" si="3"/>
        <v>0</v>
      </c>
      <c r="P14" s="60"/>
    </row>
    <row r="15" spans="1:16" s="25" customFormat="1" ht="15.75" customHeight="1">
      <c r="A15" s="36" t="s">
        <v>641</v>
      </c>
      <c r="B15" s="36" t="s">
        <v>632</v>
      </c>
      <c r="C15" s="36" t="s">
        <v>642</v>
      </c>
      <c r="D15" s="36" t="s">
        <v>643</v>
      </c>
      <c r="E15" s="38">
        <v>9</v>
      </c>
      <c r="F15" s="42">
        <v>109</v>
      </c>
      <c r="G15" s="39">
        <v>21.8</v>
      </c>
      <c r="H15" s="40">
        <v>73.67</v>
      </c>
      <c r="I15" s="39">
        <f t="shared" si="0"/>
        <v>44.202</v>
      </c>
      <c r="J15" s="39">
        <f t="shared" si="1"/>
        <v>66.002</v>
      </c>
      <c r="K15" s="38">
        <f>RANK(J15,$J$12:$J$15)</f>
        <v>4</v>
      </c>
      <c r="L15" s="57"/>
      <c r="M15" s="58"/>
      <c r="N15" s="59">
        <f t="shared" si="2"/>
        <v>21.8</v>
      </c>
      <c r="O15" s="60">
        <f t="shared" si="3"/>
        <v>0</v>
      </c>
      <c r="P15" s="60"/>
    </row>
    <row r="16" spans="1:16" s="25" customFormat="1" ht="15.75" customHeight="1">
      <c r="A16" s="5" t="s">
        <v>644</v>
      </c>
      <c r="B16" s="5" t="s">
        <v>645</v>
      </c>
      <c r="C16" s="5" t="s">
        <v>646</v>
      </c>
      <c r="D16" s="5" t="s">
        <v>647</v>
      </c>
      <c r="E16" s="10">
        <v>13</v>
      </c>
      <c r="F16" s="5">
        <v>141</v>
      </c>
      <c r="G16" s="12">
        <v>35.25</v>
      </c>
      <c r="H16" s="13">
        <v>77.67</v>
      </c>
      <c r="I16" s="12">
        <f aca="true" t="shared" si="4" ref="I16:I26">H16/2</f>
        <v>38.835</v>
      </c>
      <c r="J16" s="39">
        <f t="shared" si="1"/>
        <v>74.08500000000001</v>
      </c>
      <c r="K16" s="10">
        <v>2</v>
      </c>
      <c r="L16" s="57" t="s">
        <v>18</v>
      </c>
      <c r="M16" s="61"/>
      <c r="N16" s="59">
        <f aca="true" t="shared" si="5" ref="N16:N26">F16/2*0.5</f>
        <v>35.25</v>
      </c>
      <c r="O16" s="60">
        <f t="shared" si="3"/>
        <v>0</v>
      </c>
      <c r="P16" s="60"/>
    </row>
    <row r="17" spans="1:16" s="25" customFormat="1" ht="15.75" customHeight="1">
      <c r="A17" s="5" t="s">
        <v>648</v>
      </c>
      <c r="B17" s="5" t="s">
        <v>645</v>
      </c>
      <c r="C17" s="5" t="s">
        <v>649</v>
      </c>
      <c r="D17" s="5" t="s">
        <v>650</v>
      </c>
      <c r="E17" s="10">
        <v>14</v>
      </c>
      <c r="F17" s="5">
        <v>138.5</v>
      </c>
      <c r="G17" s="12">
        <v>34.63</v>
      </c>
      <c r="H17" s="13">
        <v>85</v>
      </c>
      <c r="I17" s="12">
        <f t="shared" si="4"/>
        <v>42.5</v>
      </c>
      <c r="J17" s="39">
        <f t="shared" si="1"/>
        <v>77.13</v>
      </c>
      <c r="K17" s="10">
        <v>1</v>
      </c>
      <c r="L17" s="57" t="s">
        <v>18</v>
      </c>
      <c r="M17" s="61"/>
      <c r="N17" s="59">
        <f t="shared" si="5"/>
        <v>34.625</v>
      </c>
      <c r="O17" s="60" t="b">
        <f t="shared" si="3"/>
        <v>0</v>
      </c>
      <c r="P17" s="60"/>
    </row>
    <row r="18" spans="1:16" s="25" customFormat="1" ht="15.75" customHeight="1">
      <c r="A18" s="36" t="s">
        <v>651</v>
      </c>
      <c r="B18" s="36" t="s">
        <v>652</v>
      </c>
      <c r="C18" s="36" t="s">
        <v>653</v>
      </c>
      <c r="D18" s="36" t="s">
        <v>654</v>
      </c>
      <c r="E18" s="38">
        <v>21</v>
      </c>
      <c r="F18" s="42">
        <v>157</v>
      </c>
      <c r="G18" s="39">
        <v>39.25</v>
      </c>
      <c r="H18" s="40">
        <v>81</v>
      </c>
      <c r="I18" s="39">
        <f t="shared" si="4"/>
        <v>40.5</v>
      </c>
      <c r="J18" s="39">
        <f t="shared" si="1"/>
        <v>79.75</v>
      </c>
      <c r="K18" s="38">
        <f>RANK(J18,$J$18:$J$24)</f>
        <v>2</v>
      </c>
      <c r="L18" s="57" t="s">
        <v>18</v>
      </c>
      <c r="M18" s="58"/>
      <c r="N18" s="59">
        <f t="shared" si="5"/>
        <v>39.25</v>
      </c>
      <c r="O18" s="60">
        <f t="shared" si="3"/>
        <v>0</v>
      </c>
      <c r="P18" s="60"/>
    </row>
    <row r="19" spans="1:16" s="25" customFormat="1" ht="15.75" customHeight="1">
      <c r="A19" s="36" t="s">
        <v>655</v>
      </c>
      <c r="B19" s="36" t="s">
        <v>652</v>
      </c>
      <c r="C19" s="36" t="s">
        <v>656</v>
      </c>
      <c r="D19" s="36" t="s">
        <v>657</v>
      </c>
      <c r="E19" s="38">
        <v>20</v>
      </c>
      <c r="F19" s="42">
        <v>155.5</v>
      </c>
      <c r="G19" s="39">
        <v>38.88</v>
      </c>
      <c r="H19" s="40">
        <v>85</v>
      </c>
      <c r="I19" s="39">
        <f t="shared" si="4"/>
        <v>42.5</v>
      </c>
      <c r="J19" s="39">
        <f t="shared" si="1"/>
        <v>81.38</v>
      </c>
      <c r="K19" s="38">
        <f aca="true" t="shared" si="6" ref="K19:K24">RANK(J19,$J$18:$J$24)</f>
        <v>1</v>
      </c>
      <c r="L19" s="57" t="s">
        <v>18</v>
      </c>
      <c r="M19" s="58"/>
      <c r="N19" s="59">
        <f t="shared" si="5"/>
        <v>38.875</v>
      </c>
      <c r="O19" s="60" t="b">
        <f t="shared" si="3"/>
        <v>0</v>
      </c>
      <c r="P19" s="60"/>
    </row>
    <row r="20" spans="1:16" s="25" customFormat="1" ht="15.75" customHeight="1">
      <c r="A20" s="36" t="s">
        <v>658</v>
      </c>
      <c r="B20" s="36" t="s">
        <v>652</v>
      </c>
      <c r="C20" s="36" t="s">
        <v>659</v>
      </c>
      <c r="D20" s="36" t="s">
        <v>660</v>
      </c>
      <c r="E20" s="38">
        <v>19</v>
      </c>
      <c r="F20" s="42">
        <v>135.5</v>
      </c>
      <c r="G20" s="39">
        <v>33.88</v>
      </c>
      <c r="H20" s="40">
        <v>75.67</v>
      </c>
      <c r="I20" s="39">
        <f t="shared" si="4"/>
        <v>37.835</v>
      </c>
      <c r="J20" s="39">
        <f t="shared" si="1"/>
        <v>71.715</v>
      </c>
      <c r="K20" s="38">
        <f t="shared" si="6"/>
        <v>3</v>
      </c>
      <c r="L20" s="57" t="s">
        <v>18</v>
      </c>
      <c r="M20" s="58"/>
      <c r="N20" s="59">
        <f t="shared" si="5"/>
        <v>33.875</v>
      </c>
      <c r="O20" s="60" t="b">
        <f t="shared" si="3"/>
        <v>0</v>
      </c>
      <c r="P20" s="60"/>
    </row>
    <row r="21" spans="1:16" s="25" customFormat="1" ht="15.75" customHeight="1">
      <c r="A21" s="36" t="s">
        <v>661</v>
      </c>
      <c r="B21" s="36" t="s">
        <v>652</v>
      </c>
      <c r="C21" s="36" t="s">
        <v>662</v>
      </c>
      <c r="D21" s="36" t="s">
        <v>663</v>
      </c>
      <c r="E21" s="38">
        <v>15</v>
      </c>
      <c r="F21" s="42">
        <v>126</v>
      </c>
      <c r="G21" s="39">
        <v>31.5</v>
      </c>
      <c r="H21" s="40">
        <v>75.33</v>
      </c>
      <c r="I21" s="39">
        <f t="shared" si="4"/>
        <v>37.665</v>
      </c>
      <c r="J21" s="39">
        <f t="shared" si="1"/>
        <v>69.16499999999999</v>
      </c>
      <c r="K21" s="38">
        <f t="shared" si="6"/>
        <v>4</v>
      </c>
      <c r="L21" s="57"/>
      <c r="M21" s="58"/>
      <c r="N21" s="59">
        <f t="shared" si="5"/>
        <v>31.5</v>
      </c>
      <c r="O21" s="60">
        <f t="shared" si="3"/>
        <v>0</v>
      </c>
      <c r="P21" s="60"/>
    </row>
    <row r="22" spans="1:16" s="25" customFormat="1" ht="15.75" customHeight="1">
      <c r="A22" s="36" t="s">
        <v>664</v>
      </c>
      <c r="B22" s="36" t="s">
        <v>652</v>
      </c>
      <c r="C22" s="36" t="s">
        <v>665</v>
      </c>
      <c r="D22" s="36" t="s">
        <v>666</v>
      </c>
      <c r="E22" s="38">
        <v>18</v>
      </c>
      <c r="F22" s="42">
        <v>121</v>
      </c>
      <c r="G22" s="39">
        <v>30.25</v>
      </c>
      <c r="H22" s="40">
        <v>71.67</v>
      </c>
      <c r="I22" s="39">
        <f t="shared" si="4"/>
        <v>35.835</v>
      </c>
      <c r="J22" s="39">
        <f t="shared" si="1"/>
        <v>66.08500000000001</v>
      </c>
      <c r="K22" s="38">
        <f t="shared" si="6"/>
        <v>7</v>
      </c>
      <c r="L22" s="62"/>
      <c r="M22" s="63"/>
      <c r="N22" s="59">
        <f t="shared" si="5"/>
        <v>30.25</v>
      </c>
      <c r="O22" s="60">
        <f t="shared" si="3"/>
        <v>0</v>
      </c>
      <c r="P22" s="60"/>
    </row>
    <row r="23" spans="1:16" s="25" customFormat="1" ht="15.75" customHeight="1">
      <c r="A23" s="36" t="s">
        <v>667</v>
      </c>
      <c r="B23" s="36" t="s">
        <v>652</v>
      </c>
      <c r="C23" s="36" t="s">
        <v>668</v>
      </c>
      <c r="D23" s="36" t="s">
        <v>669</v>
      </c>
      <c r="E23" s="38">
        <v>16</v>
      </c>
      <c r="F23" s="42">
        <v>115</v>
      </c>
      <c r="G23" s="39">
        <v>28.75</v>
      </c>
      <c r="H23" s="40">
        <v>75.33</v>
      </c>
      <c r="I23" s="39">
        <f t="shared" si="4"/>
        <v>37.665</v>
      </c>
      <c r="J23" s="39">
        <f t="shared" si="1"/>
        <v>66.41499999999999</v>
      </c>
      <c r="K23" s="38">
        <f t="shared" si="6"/>
        <v>6</v>
      </c>
      <c r="L23" s="57"/>
      <c r="M23" s="58"/>
      <c r="N23" s="59">
        <f t="shared" si="5"/>
        <v>28.75</v>
      </c>
      <c r="O23" s="60">
        <f t="shared" si="3"/>
        <v>0</v>
      </c>
      <c r="P23" s="60"/>
    </row>
    <row r="24" spans="1:16" s="25" customFormat="1" ht="15.75" customHeight="1">
      <c r="A24" s="36" t="s">
        <v>670</v>
      </c>
      <c r="B24" s="36" t="s">
        <v>652</v>
      </c>
      <c r="C24" s="36" t="s">
        <v>671</v>
      </c>
      <c r="D24" s="36" t="s">
        <v>672</v>
      </c>
      <c r="E24" s="38">
        <v>17</v>
      </c>
      <c r="F24" s="42">
        <v>114.5</v>
      </c>
      <c r="G24" s="39">
        <v>28.63</v>
      </c>
      <c r="H24" s="40">
        <v>77.33</v>
      </c>
      <c r="I24" s="39">
        <f t="shared" si="4"/>
        <v>38.665</v>
      </c>
      <c r="J24" s="39">
        <f t="shared" si="1"/>
        <v>67.295</v>
      </c>
      <c r="K24" s="38">
        <f t="shared" si="6"/>
        <v>5</v>
      </c>
      <c r="L24" s="57"/>
      <c r="M24" s="58"/>
      <c r="N24" s="59">
        <f t="shared" si="5"/>
        <v>28.625</v>
      </c>
      <c r="O24" s="60" t="b">
        <f t="shared" si="3"/>
        <v>0</v>
      </c>
      <c r="P24" s="60"/>
    </row>
    <row r="25" spans="1:16" s="25" customFormat="1" ht="15.75" customHeight="1">
      <c r="A25" s="5" t="s">
        <v>673</v>
      </c>
      <c r="B25" s="5" t="s">
        <v>674</v>
      </c>
      <c r="C25" s="5" t="s">
        <v>675</v>
      </c>
      <c r="D25" s="5" t="s">
        <v>676</v>
      </c>
      <c r="E25" s="10">
        <v>22</v>
      </c>
      <c r="F25" s="5">
        <v>163</v>
      </c>
      <c r="G25" s="12">
        <v>40.75</v>
      </c>
      <c r="H25" s="13">
        <v>83.67</v>
      </c>
      <c r="I25" s="12">
        <f t="shared" si="4"/>
        <v>41.835</v>
      </c>
      <c r="J25" s="39">
        <f t="shared" si="1"/>
        <v>82.58500000000001</v>
      </c>
      <c r="K25" s="10">
        <v>1</v>
      </c>
      <c r="L25" s="57" t="s">
        <v>18</v>
      </c>
      <c r="M25" s="61"/>
      <c r="N25" s="59">
        <f t="shared" si="5"/>
        <v>40.75</v>
      </c>
      <c r="O25" s="60">
        <f t="shared" si="3"/>
        <v>0</v>
      </c>
      <c r="P25" s="60"/>
    </row>
    <row r="26" spans="1:16" s="25" customFormat="1" ht="15.75" customHeight="1">
      <c r="A26" s="5" t="s">
        <v>677</v>
      </c>
      <c r="B26" s="5" t="s">
        <v>674</v>
      </c>
      <c r="C26" s="5" t="s">
        <v>678</v>
      </c>
      <c r="D26" s="5" t="s">
        <v>679</v>
      </c>
      <c r="E26" s="10">
        <v>23</v>
      </c>
      <c r="F26" s="5">
        <v>119</v>
      </c>
      <c r="G26" s="12">
        <v>29.75</v>
      </c>
      <c r="H26" s="13">
        <v>85.67</v>
      </c>
      <c r="I26" s="12">
        <f t="shared" si="4"/>
        <v>42.835</v>
      </c>
      <c r="J26" s="39">
        <f t="shared" si="1"/>
        <v>72.58500000000001</v>
      </c>
      <c r="K26" s="10">
        <v>2</v>
      </c>
      <c r="L26" s="57"/>
      <c r="M26" s="61"/>
      <c r="N26" s="59">
        <f t="shared" si="5"/>
        <v>29.75</v>
      </c>
      <c r="O26" s="60">
        <f t="shared" si="3"/>
        <v>0</v>
      </c>
      <c r="P26" s="60"/>
    </row>
    <row r="27" spans="1:15" ht="30" customHeight="1">
      <c r="A27" s="43"/>
      <c r="B27" s="44"/>
      <c r="C27" s="44"/>
      <c r="D27" s="45"/>
      <c r="E27" s="46"/>
      <c r="F27" s="47"/>
      <c r="G27" s="47"/>
      <c r="H27" s="48"/>
      <c r="I27" s="47"/>
      <c r="J27" s="47"/>
      <c r="K27" s="46"/>
      <c r="L27" s="64"/>
      <c r="M27" s="46"/>
      <c r="N27" s="59"/>
      <c r="O27" s="60"/>
    </row>
    <row r="28" spans="1:13" ht="30" customHeight="1">
      <c r="A28" s="43"/>
      <c r="B28" s="44"/>
      <c r="C28" s="44"/>
      <c r="D28" s="45"/>
      <c r="E28" s="46"/>
      <c r="F28" s="47"/>
      <c r="G28" s="47"/>
      <c r="H28" s="48"/>
      <c r="I28" s="47"/>
      <c r="J28" s="47"/>
      <c r="K28" s="46"/>
      <c r="L28" s="64"/>
      <c r="M28" s="46"/>
    </row>
    <row r="29" spans="1:13" ht="30" customHeight="1">
      <c r="A29" s="43"/>
      <c r="B29" s="44"/>
      <c r="C29" s="44"/>
      <c r="D29" s="45"/>
      <c r="E29" s="46"/>
      <c r="F29" s="47"/>
      <c r="G29" s="47"/>
      <c r="H29" s="48"/>
      <c r="I29" s="47"/>
      <c r="J29" s="47"/>
      <c r="K29" s="46"/>
      <c r="L29" s="64"/>
      <c r="M29" s="46"/>
    </row>
    <row r="30" spans="1:13" ht="30" customHeight="1">
      <c r="A30" s="43"/>
      <c r="B30" s="44"/>
      <c r="C30" s="44"/>
      <c r="D30" s="45"/>
      <c r="E30" s="46"/>
      <c r="F30" s="47"/>
      <c r="G30" s="47"/>
      <c r="H30" s="48"/>
      <c r="I30" s="47"/>
      <c r="J30" s="47"/>
      <c r="K30" s="46"/>
      <c r="L30" s="64"/>
      <c r="M30" s="46"/>
    </row>
    <row r="31" spans="1:13" ht="30" customHeight="1">
      <c r="A31" s="43"/>
      <c r="B31" s="44"/>
      <c r="C31" s="44"/>
      <c r="D31" s="45"/>
      <c r="E31" s="46"/>
      <c r="F31" s="47"/>
      <c r="G31" s="47"/>
      <c r="H31" s="48"/>
      <c r="I31" s="47"/>
      <c r="J31" s="47"/>
      <c r="K31" s="46"/>
      <c r="L31" s="64"/>
      <c r="M31" s="46"/>
    </row>
    <row r="32" spans="1:13" ht="30" customHeight="1">
      <c r="A32" s="43"/>
      <c r="B32" s="44"/>
      <c r="C32" s="44"/>
      <c r="D32" s="45"/>
      <c r="E32" s="46"/>
      <c r="F32" s="47"/>
      <c r="G32" s="47"/>
      <c r="H32" s="48"/>
      <c r="I32" s="47"/>
      <c r="J32" s="47"/>
      <c r="K32" s="46"/>
      <c r="L32" s="64"/>
      <c r="M32" s="46"/>
    </row>
    <row r="33" spans="1:13" ht="30" customHeight="1">
      <c r="A33" s="43"/>
      <c r="B33" s="44"/>
      <c r="C33" s="44"/>
      <c r="D33" s="45"/>
      <c r="E33" s="46"/>
      <c r="F33" s="47"/>
      <c r="G33" s="47"/>
      <c r="H33" s="48"/>
      <c r="I33" s="47"/>
      <c r="J33" s="47"/>
      <c r="K33" s="46"/>
      <c r="L33" s="64"/>
      <c r="M33" s="46"/>
    </row>
    <row r="34" spans="1:13" ht="30" customHeight="1">
      <c r="A34" s="43"/>
      <c r="B34" s="44"/>
      <c r="C34" s="44"/>
      <c r="D34" s="45"/>
      <c r="E34" s="46"/>
      <c r="F34" s="47"/>
      <c r="G34" s="47"/>
      <c r="H34" s="48"/>
      <c r="I34" s="47"/>
      <c r="J34" s="47"/>
      <c r="K34" s="46"/>
      <c r="L34" s="64"/>
      <c r="M34" s="46"/>
    </row>
    <row r="35" spans="1:13" ht="30" customHeight="1">
      <c r="A35" s="43"/>
      <c r="B35" s="44"/>
      <c r="C35" s="44"/>
      <c r="D35" s="45"/>
      <c r="E35" s="46"/>
      <c r="F35" s="47"/>
      <c r="G35" s="47"/>
      <c r="H35" s="48"/>
      <c r="I35" s="47"/>
      <c r="J35" s="47"/>
      <c r="K35" s="46"/>
      <c r="L35" s="64"/>
      <c r="M35" s="46"/>
    </row>
    <row r="36" spans="1:13" ht="30" customHeight="1">
      <c r="A36" s="43"/>
      <c r="B36" s="44"/>
      <c r="C36" s="44"/>
      <c r="D36" s="45"/>
      <c r="E36" s="46"/>
      <c r="F36" s="47"/>
      <c r="G36" s="47"/>
      <c r="H36" s="48"/>
      <c r="I36" s="47"/>
      <c r="J36" s="47"/>
      <c r="K36" s="46"/>
      <c r="L36" s="64"/>
      <c r="M36" s="46"/>
    </row>
    <row r="37" spans="1:13" ht="30" customHeight="1">
      <c r="A37" s="43"/>
      <c r="B37" s="44"/>
      <c r="C37" s="44"/>
      <c r="D37" s="45"/>
      <c r="E37" s="46"/>
      <c r="F37" s="47"/>
      <c r="G37" s="47"/>
      <c r="H37" s="48"/>
      <c r="I37" s="47"/>
      <c r="J37" s="47"/>
      <c r="K37" s="46"/>
      <c r="L37" s="64"/>
      <c r="M37" s="46"/>
    </row>
    <row r="38" spans="1:13" ht="30" customHeight="1">
      <c r="A38" s="43"/>
      <c r="B38" s="44"/>
      <c r="C38" s="44"/>
      <c r="D38" s="45"/>
      <c r="E38" s="46"/>
      <c r="F38" s="47"/>
      <c r="G38" s="47"/>
      <c r="H38" s="48"/>
      <c r="I38" s="47"/>
      <c r="J38" s="47"/>
      <c r="K38" s="46"/>
      <c r="L38" s="64"/>
      <c r="M38" s="46"/>
    </row>
    <row r="39" spans="1:13" ht="30" customHeight="1">
      <c r="A39" s="43"/>
      <c r="B39" s="44"/>
      <c r="C39" s="44"/>
      <c r="D39" s="45"/>
      <c r="E39" s="46"/>
      <c r="F39" s="47"/>
      <c r="G39" s="47"/>
      <c r="H39" s="48"/>
      <c r="I39" s="47"/>
      <c r="J39" s="47"/>
      <c r="K39" s="46"/>
      <c r="L39" s="64"/>
      <c r="M39" s="46"/>
    </row>
    <row r="40" spans="1:13" ht="30" customHeight="1">
      <c r="A40" s="43"/>
      <c r="B40" s="44"/>
      <c r="C40" s="44"/>
      <c r="D40" s="45"/>
      <c r="E40" s="46"/>
      <c r="F40" s="47"/>
      <c r="G40" s="47"/>
      <c r="H40" s="48"/>
      <c r="I40" s="47"/>
      <c r="J40" s="47"/>
      <c r="K40" s="46"/>
      <c r="L40" s="64"/>
      <c r="M40" s="46"/>
    </row>
    <row r="41" spans="1:13" ht="30" customHeight="1">
      <c r="A41" s="43"/>
      <c r="B41" s="44"/>
      <c r="C41" s="44"/>
      <c r="D41" s="45"/>
      <c r="E41" s="46"/>
      <c r="F41" s="47"/>
      <c r="G41" s="47"/>
      <c r="H41" s="48"/>
      <c r="I41" s="47"/>
      <c r="J41" s="47"/>
      <c r="K41" s="46"/>
      <c r="L41" s="64"/>
      <c r="M41" s="46"/>
    </row>
    <row r="42" spans="1:13" ht="30" customHeight="1">
      <c r="A42" s="43"/>
      <c r="B42" s="44"/>
      <c r="C42" s="44"/>
      <c r="D42" s="45"/>
      <c r="E42" s="46"/>
      <c r="F42" s="47"/>
      <c r="G42" s="47"/>
      <c r="H42" s="48"/>
      <c r="I42" s="47"/>
      <c r="J42" s="47"/>
      <c r="K42" s="46"/>
      <c r="L42" s="64"/>
      <c r="M42" s="46"/>
    </row>
    <row r="43" spans="1:13" ht="30" customHeight="1">
      <c r="A43" s="43"/>
      <c r="B43" s="44"/>
      <c r="C43" s="44"/>
      <c r="D43" s="45"/>
      <c r="E43" s="46"/>
      <c r="F43" s="47"/>
      <c r="G43" s="47"/>
      <c r="H43" s="48"/>
      <c r="I43" s="47"/>
      <c r="J43" s="47"/>
      <c r="K43" s="46"/>
      <c r="L43" s="64"/>
      <c r="M43" s="46"/>
    </row>
    <row r="44" spans="1:13" ht="30" customHeight="1">
      <c r="A44" s="43"/>
      <c r="B44" s="44"/>
      <c r="C44" s="44"/>
      <c r="D44" s="45"/>
      <c r="E44" s="46"/>
      <c r="F44" s="47"/>
      <c r="G44" s="47"/>
      <c r="H44" s="48"/>
      <c r="I44" s="47"/>
      <c r="J44" s="47"/>
      <c r="K44" s="46"/>
      <c r="L44" s="64"/>
      <c r="M44" s="46"/>
    </row>
    <row r="45" spans="1:13" ht="30" customHeight="1">
      <c r="A45" s="43"/>
      <c r="B45" s="44"/>
      <c r="C45" s="44"/>
      <c r="D45" s="45"/>
      <c r="E45" s="46"/>
      <c r="F45" s="47"/>
      <c r="G45" s="47"/>
      <c r="H45" s="48"/>
      <c r="I45" s="47"/>
      <c r="J45" s="47"/>
      <c r="K45" s="46"/>
      <c r="L45" s="64"/>
      <c r="M45" s="46"/>
    </row>
    <row r="46" spans="1:13" ht="30" customHeight="1">
      <c r="A46" s="43"/>
      <c r="B46" s="44"/>
      <c r="C46" s="44"/>
      <c r="D46" s="45"/>
      <c r="E46" s="46"/>
      <c r="F46" s="47"/>
      <c r="G46" s="47"/>
      <c r="H46" s="48"/>
      <c r="I46" s="47"/>
      <c r="J46" s="47"/>
      <c r="K46" s="46"/>
      <c r="L46" s="64"/>
      <c r="M46" s="46"/>
    </row>
    <row r="47" spans="1:13" ht="30" customHeight="1">
      <c r="A47" s="43"/>
      <c r="B47" s="44"/>
      <c r="C47" s="44"/>
      <c r="D47" s="45"/>
      <c r="E47" s="46"/>
      <c r="F47" s="47"/>
      <c r="G47" s="47"/>
      <c r="H47" s="48"/>
      <c r="I47" s="47"/>
      <c r="J47" s="47"/>
      <c r="K47" s="46"/>
      <c r="L47" s="64"/>
      <c r="M47" s="46"/>
    </row>
    <row r="48" spans="1:13" ht="30" customHeight="1">
      <c r="A48" s="43"/>
      <c r="B48" s="44"/>
      <c r="C48" s="44"/>
      <c r="D48" s="45"/>
      <c r="E48" s="46"/>
      <c r="F48" s="47"/>
      <c r="G48" s="47"/>
      <c r="H48" s="48"/>
      <c r="I48" s="47"/>
      <c r="J48" s="47"/>
      <c r="K48" s="46"/>
      <c r="L48" s="64"/>
      <c r="M48" s="46"/>
    </row>
    <row r="49" spans="1:13" ht="30" customHeight="1">
      <c r="A49" s="43"/>
      <c r="B49" s="44"/>
      <c r="C49" s="44"/>
      <c r="D49" s="45"/>
      <c r="E49" s="46"/>
      <c r="F49" s="47"/>
      <c r="G49" s="47"/>
      <c r="H49" s="48"/>
      <c r="I49" s="47"/>
      <c r="J49" s="47"/>
      <c r="K49" s="46"/>
      <c r="L49" s="64"/>
      <c r="M49" s="46"/>
    </row>
    <row r="50" spans="1:13" ht="30" customHeight="1">
      <c r="A50" s="43"/>
      <c r="B50" s="44"/>
      <c r="C50" s="44"/>
      <c r="D50" s="45"/>
      <c r="E50" s="46"/>
      <c r="F50" s="47"/>
      <c r="G50" s="47"/>
      <c r="H50" s="48"/>
      <c r="I50" s="47"/>
      <c r="J50" s="47"/>
      <c r="K50" s="46"/>
      <c r="L50" s="64"/>
      <c r="M50" s="46"/>
    </row>
    <row r="51" spans="1:13" ht="30" customHeight="1">
      <c r="A51" s="43"/>
      <c r="B51" s="44"/>
      <c r="C51" s="44"/>
      <c r="D51" s="45"/>
      <c r="E51" s="46"/>
      <c r="F51" s="47"/>
      <c r="G51" s="47"/>
      <c r="H51" s="48"/>
      <c r="I51" s="47"/>
      <c r="J51" s="47"/>
      <c r="K51" s="46"/>
      <c r="L51" s="64"/>
      <c r="M51" s="46"/>
    </row>
    <row r="52" spans="1:13" ht="30" customHeight="1">
      <c r="A52" s="43"/>
      <c r="B52" s="44"/>
      <c r="C52" s="44"/>
      <c r="D52" s="45"/>
      <c r="E52" s="46"/>
      <c r="F52" s="47"/>
      <c r="G52" s="47"/>
      <c r="H52" s="48"/>
      <c r="I52" s="47"/>
      <c r="J52" s="47"/>
      <c r="K52" s="46"/>
      <c r="L52" s="64"/>
      <c r="M52" s="46"/>
    </row>
    <row r="53" spans="1:13" ht="30" customHeight="1">
      <c r="A53" s="43"/>
      <c r="B53" s="44"/>
      <c r="C53" s="44"/>
      <c r="D53" s="45"/>
      <c r="E53" s="46"/>
      <c r="F53" s="47"/>
      <c r="G53" s="47"/>
      <c r="H53" s="48"/>
      <c r="I53" s="47"/>
      <c r="J53" s="47"/>
      <c r="K53" s="46"/>
      <c r="L53" s="64"/>
      <c r="M53" s="46"/>
    </row>
    <row r="54" spans="1:13" ht="30" customHeight="1">
      <c r="A54" s="43"/>
      <c r="B54" s="44"/>
      <c r="C54" s="44"/>
      <c r="D54" s="45"/>
      <c r="E54" s="46"/>
      <c r="F54" s="47"/>
      <c r="G54" s="47"/>
      <c r="H54" s="48"/>
      <c r="I54" s="47"/>
      <c r="J54" s="47"/>
      <c r="K54" s="46"/>
      <c r="L54" s="64"/>
      <c r="M54" s="46"/>
    </row>
    <row r="55" spans="1:13" ht="30" customHeight="1">
      <c r="A55" s="43"/>
      <c r="B55" s="44"/>
      <c r="C55" s="44"/>
      <c r="D55" s="45"/>
      <c r="E55" s="46"/>
      <c r="F55" s="47"/>
      <c r="G55" s="47"/>
      <c r="H55" s="48"/>
      <c r="I55" s="47"/>
      <c r="J55" s="47"/>
      <c r="K55" s="46"/>
      <c r="L55" s="64"/>
      <c r="M55" s="46"/>
    </row>
    <row r="56" spans="1:13" ht="30" customHeight="1">
      <c r="A56" s="43"/>
      <c r="B56" s="44"/>
      <c r="C56" s="44"/>
      <c r="D56" s="45"/>
      <c r="E56" s="46"/>
      <c r="F56" s="47"/>
      <c r="G56" s="47"/>
      <c r="H56" s="48"/>
      <c r="I56" s="47"/>
      <c r="J56" s="47"/>
      <c r="K56" s="46"/>
      <c r="L56" s="64"/>
      <c r="M56" s="46"/>
    </row>
    <row r="57" spans="1:13" ht="30" customHeight="1">
      <c r="A57" s="43"/>
      <c r="B57" s="44"/>
      <c r="C57" s="44"/>
      <c r="D57" s="45"/>
      <c r="E57" s="46"/>
      <c r="F57" s="47"/>
      <c r="G57" s="47"/>
      <c r="H57" s="48"/>
      <c r="I57" s="47"/>
      <c r="J57" s="47"/>
      <c r="K57" s="46"/>
      <c r="L57" s="64"/>
      <c r="M57" s="46"/>
    </row>
    <row r="58" spans="1:13" ht="30" customHeight="1">
      <c r="A58" s="43"/>
      <c r="B58" s="44"/>
      <c r="C58" s="44"/>
      <c r="D58" s="45"/>
      <c r="E58" s="46"/>
      <c r="F58" s="47"/>
      <c r="G58" s="47"/>
      <c r="H58" s="48"/>
      <c r="I58" s="47"/>
      <c r="J58" s="47"/>
      <c r="K58" s="46"/>
      <c r="L58" s="64"/>
      <c r="M58" s="46"/>
    </row>
    <row r="59" spans="1:13" ht="30" customHeight="1">
      <c r="A59" s="43"/>
      <c r="B59" s="44"/>
      <c r="C59" s="44"/>
      <c r="D59" s="45"/>
      <c r="E59" s="46"/>
      <c r="F59" s="47"/>
      <c r="G59" s="47"/>
      <c r="H59" s="48"/>
      <c r="I59" s="47"/>
      <c r="J59" s="47"/>
      <c r="K59" s="46"/>
      <c r="L59" s="64"/>
      <c r="M59" s="46"/>
    </row>
    <row r="60" spans="1:13" ht="30" customHeight="1">
      <c r="A60" s="43"/>
      <c r="B60" s="44"/>
      <c r="C60" s="44"/>
      <c r="D60" s="45"/>
      <c r="E60" s="46"/>
      <c r="F60" s="47"/>
      <c r="G60" s="47"/>
      <c r="H60" s="48"/>
      <c r="I60" s="47"/>
      <c r="J60" s="47"/>
      <c r="K60" s="46"/>
      <c r="L60" s="64"/>
      <c r="M60" s="46"/>
    </row>
    <row r="61" spans="1:13" ht="30" customHeight="1">
      <c r="A61" s="43"/>
      <c r="B61" s="44"/>
      <c r="C61" s="44"/>
      <c r="D61" s="45"/>
      <c r="E61" s="46"/>
      <c r="F61" s="47"/>
      <c r="G61" s="47"/>
      <c r="H61" s="48"/>
      <c r="I61" s="47"/>
      <c r="J61" s="47"/>
      <c r="K61" s="46"/>
      <c r="L61" s="64"/>
      <c r="M61" s="46"/>
    </row>
    <row r="62" spans="1:13" ht="30" customHeight="1">
      <c r="A62" s="43"/>
      <c r="B62" s="44"/>
      <c r="C62" s="44"/>
      <c r="D62" s="45"/>
      <c r="E62" s="46"/>
      <c r="F62" s="47"/>
      <c r="G62" s="47"/>
      <c r="H62" s="48"/>
      <c r="I62" s="47"/>
      <c r="J62" s="47"/>
      <c r="K62" s="46"/>
      <c r="L62" s="64"/>
      <c r="M62" s="46"/>
    </row>
    <row r="63" spans="1:13" ht="30" customHeight="1">
      <c r="A63" s="49"/>
      <c r="B63" s="50"/>
      <c r="C63" s="50"/>
      <c r="D63" s="51"/>
      <c r="E63" s="52"/>
      <c r="F63" s="53"/>
      <c r="G63" s="53"/>
      <c r="H63" s="54"/>
      <c r="I63" s="53"/>
      <c r="J63" s="53"/>
      <c r="K63" s="52"/>
      <c r="L63" s="65"/>
      <c r="M63" s="52"/>
    </row>
    <row r="64" spans="1:13" ht="14.25">
      <c r="A64" s="51"/>
      <c r="B64" s="50"/>
      <c r="C64" s="50"/>
      <c r="D64" s="51"/>
      <c r="E64" s="52"/>
      <c r="F64" s="53"/>
      <c r="G64" s="53"/>
      <c r="H64" s="54"/>
      <c r="I64" s="53"/>
      <c r="J64" s="53"/>
      <c r="K64" s="52"/>
      <c r="L64" s="65"/>
      <c r="M64" s="52"/>
    </row>
    <row r="65" spans="1:13" ht="14.25">
      <c r="A65" s="51"/>
      <c r="B65" s="50"/>
      <c r="C65" s="50"/>
      <c r="D65" s="51"/>
      <c r="E65" s="52"/>
      <c r="F65" s="53"/>
      <c r="G65" s="53"/>
      <c r="H65" s="54"/>
      <c r="I65" s="53"/>
      <c r="J65" s="53"/>
      <c r="K65" s="52"/>
      <c r="L65" s="65"/>
      <c r="M65" s="52"/>
    </row>
  </sheetData>
  <sheetProtection/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5902777777777778" right="0.5902777777777778" top="0.39305555555555555" bottom="0.39305555555555555" header="0.5118055555555555" footer="0.5118055555555555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。。</cp:lastModifiedBy>
  <dcterms:created xsi:type="dcterms:W3CDTF">2012-08-08T00:26:18Z</dcterms:created>
  <dcterms:modified xsi:type="dcterms:W3CDTF">2020-08-22T01:21:27Z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