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6" activeTab="0"/>
  </bookViews>
  <sheets>
    <sheet name="初中语数英" sheetId="1" r:id="rId1"/>
    <sheet name="小学数学-男" sheetId="2" r:id="rId2"/>
    <sheet name="小学语文-男 " sheetId="3" r:id="rId3"/>
    <sheet name="小学英语等" sheetId="4" r:id="rId4"/>
    <sheet name="小学音体美" sheetId="5" r:id="rId5"/>
    <sheet name="幼儿教师 " sheetId="6" r:id="rId6"/>
    <sheet name="小学语文-女" sheetId="7" r:id="rId7"/>
    <sheet name="小学数学-女" sheetId="8" r:id="rId8"/>
  </sheets>
  <definedNames>
    <definedName name="_xlnm.Print_Titles" localSheetId="0">'初中语数英'!$1:$5</definedName>
    <definedName name="_xlnm.Print_Titles" localSheetId="1">'小学数学-男'!$1:$5</definedName>
    <definedName name="_xlnm.Print_Titles" localSheetId="7">'小学数学-女'!$1:$5</definedName>
    <definedName name="_xlnm.Print_Titles" localSheetId="4">'小学音体美'!$1:$5</definedName>
    <definedName name="_xlnm.Print_Titles" localSheetId="3">'小学英语等'!$1:$5</definedName>
    <definedName name="_xlnm.Print_Titles" localSheetId="2">'小学语文-男 '!$1:$5</definedName>
    <definedName name="_xlnm.Print_Titles" localSheetId="6">'小学语文-女'!$1:$5</definedName>
    <definedName name="_xlnm.Print_Titles" localSheetId="5">'幼儿教师 '!$1:$5</definedName>
  </definedNames>
  <calcPr fullCalcOnLoad="1"/>
</workbook>
</file>

<file path=xl/sharedStrings.xml><?xml version="1.0" encoding="utf-8"?>
<sst xmlns="http://schemas.openxmlformats.org/spreadsheetml/2006/main" count="642" uniqueCount="189">
  <si>
    <t>备注</t>
  </si>
  <si>
    <t>卷面分数</t>
  </si>
  <si>
    <t>折算
分数</t>
  </si>
  <si>
    <t>姓名</t>
  </si>
  <si>
    <t>报考职位</t>
  </si>
  <si>
    <t>考试成绩</t>
  </si>
  <si>
    <t>报考职位内排位情况</t>
  </si>
  <si>
    <t>面试成绩
（100分）</t>
  </si>
  <si>
    <t>总成绩</t>
  </si>
  <si>
    <t>片段教学分数</t>
  </si>
  <si>
    <t>性别</t>
  </si>
  <si>
    <t>笔试成绩
（100分）</t>
  </si>
  <si>
    <t>金溪县2021年公开招聘合同制教师笔试、面试成绩汇总表</t>
  </si>
  <si>
    <r>
      <t>填表时间：</t>
    </r>
    <r>
      <rPr>
        <sz val="11"/>
        <rFont val="Calibri"/>
        <family val="2"/>
      </rPr>
      <t>2021</t>
    </r>
    <r>
      <rPr>
        <sz val="11"/>
        <rFont val="宋体"/>
        <family val="0"/>
      </rPr>
      <t>年</t>
    </r>
    <r>
      <rPr>
        <sz val="11"/>
        <rFont val="Calibri"/>
        <family val="2"/>
      </rPr>
      <t>7</t>
    </r>
    <r>
      <rPr>
        <sz val="11"/>
        <rFont val="宋体"/>
        <family val="0"/>
      </rPr>
      <t>月</t>
    </r>
    <r>
      <rPr>
        <sz val="11"/>
        <rFont val="Calibri"/>
        <family val="2"/>
      </rPr>
      <t>27</t>
    </r>
    <r>
      <rPr>
        <sz val="11"/>
        <rFont val="宋体"/>
        <family val="0"/>
      </rPr>
      <t>日</t>
    </r>
  </si>
  <si>
    <t>苏婷</t>
  </si>
  <si>
    <t>女</t>
  </si>
  <si>
    <t>庄迎梅</t>
  </si>
  <si>
    <t>朱志武</t>
  </si>
  <si>
    <t>男</t>
  </si>
  <si>
    <t>潘玉霞</t>
  </si>
  <si>
    <t>陈紫怡</t>
  </si>
  <si>
    <t>方楚</t>
  </si>
  <si>
    <t>刘芝</t>
  </si>
  <si>
    <t>肖婉儿</t>
  </si>
  <si>
    <t>熊旖旎</t>
  </si>
  <si>
    <t>王曼芝</t>
  </si>
  <si>
    <t>官文馨</t>
  </si>
  <si>
    <t>严益玲</t>
  </si>
  <si>
    <t>陈方园</t>
  </si>
  <si>
    <t>余睿</t>
  </si>
  <si>
    <t>邹祎然</t>
  </si>
  <si>
    <t>方晨曦</t>
  </si>
  <si>
    <t>童欣</t>
  </si>
  <si>
    <t>杨柳</t>
  </si>
  <si>
    <t>卢泽兵</t>
  </si>
  <si>
    <t>陈浪</t>
  </si>
  <si>
    <t>张松科</t>
  </si>
  <si>
    <t>张智强</t>
  </si>
  <si>
    <t>马成</t>
  </si>
  <si>
    <t>彭尚根</t>
  </si>
  <si>
    <t>杨高聪</t>
  </si>
  <si>
    <t>朱志高</t>
  </si>
  <si>
    <t>严实</t>
  </si>
  <si>
    <t>黄梦倩</t>
  </si>
  <si>
    <t>韩俊华</t>
  </si>
  <si>
    <t>黄娜</t>
  </si>
  <si>
    <t>刘欢</t>
  </si>
  <si>
    <t>江迁</t>
  </si>
  <si>
    <t>艾莎</t>
  </si>
  <si>
    <t>乐秀娜</t>
  </si>
  <si>
    <t>刘俊雯</t>
  </si>
  <si>
    <t>钟雨婷</t>
  </si>
  <si>
    <t>徐攀</t>
  </si>
  <si>
    <t>付娟娟</t>
  </si>
  <si>
    <t>徐梦</t>
  </si>
  <si>
    <t>占慧慧</t>
  </si>
  <si>
    <t>姜婷</t>
  </si>
  <si>
    <t>刘梦瑶</t>
  </si>
  <si>
    <t>陈舒莹</t>
  </si>
  <si>
    <t>曾芳芳</t>
  </si>
  <si>
    <t>唐莹</t>
  </si>
  <si>
    <t>米燕芳</t>
  </si>
  <si>
    <t>兰丹</t>
  </si>
  <si>
    <t>熊蒙</t>
  </si>
  <si>
    <t>黄青青</t>
  </si>
  <si>
    <t>葛欢宸</t>
  </si>
  <si>
    <t>何丹</t>
  </si>
  <si>
    <t>叶羽婷</t>
  </si>
  <si>
    <t>汪晓云</t>
  </si>
  <si>
    <t>周思颖</t>
  </si>
  <si>
    <t>周新芸</t>
  </si>
  <si>
    <t>赖奕松</t>
  </si>
  <si>
    <t>饶徐俊彪</t>
  </si>
  <si>
    <t>黄馨宁</t>
  </si>
  <si>
    <t>戴里希</t>
  </si>
  <si>
    <t>徐一凡</t>
  </si>
  <si>
    <t>余振凡</t>
  </si>
  <si>
    <t>郑康</t>
  </si>
  <si>
    <t>戴子晶</t>
  </si>
  <si>
    <t>唐晨怡</t>
  </si>
  <si>
    <t>蔡文金</t>
  </si>
  <si>
    <t>赵娜</t>
  </si>
  <si>
    <t>邬志兰</t>
  </si>
  <si>
    <t>乐优娜</t>
  </si>
  <si>
    <t>龙瑶</t>
  </si>
  <si>
    <t>徐晶磊</t>
  </si>
  <si>
    <t>徐蔓菁</t>
  </si>
  <si>
    <t>徐晨璐</t>
  </si>
  <si>
    <t>李微</t>
  </si>
  <si>
    <t>张蓉</t>
  </si>
  <si>
    <t>刘思静</t>
  </si>
  <si>
    <t>徐丹</t>
  </si>
  <si>
    <t>危纤</t>
  </si>
  <si>
    <t>占思甜</t>
  </si>
  <si>
    <t>郑雯莉</t>
  </si>
  <si>
    <t>龚徐蕊</t>
  </si>
  <si>
    <t>郑晨</t>
  </si>
  <si>
    <t>胡青</t>
  </si>
  <si>
    <t>徐秀花</t>
  </si>
  <si>
    <t>李颖</t>
  </si>
  <si>
    <t>尧心怡</t>
  </si>
  <si>
    <t>章紫瑶</t>
  </si>
  <si>
    <t>郭丽丽</t>
  </si>
  <si>
    <t>刘洁</t>
  </si>
  <si>
    <t>周洁</t>
  </si>
  <si>
    <t>黄燕婷</t>
  </si>
  <si>
    <t>丁彩虹</t>
  </si>
  <si>
    <t>潘风</t>
  </si>
  <si>
    <t>夏瑶</t>
  </si>
  <si>
    <t>何楚</t>
  </si>
  <si>
    <t>胡诗</t>
  </si>
  <si>
    <t>邱苏</t>
  </si>
  <si>
    <t>黄干两</t>
  </si>
  <si>
    <t>齐富美</t>
  </si>
  <si>
    <t>陈若琪</t>
  </si>
  <si>
    <t>余晨</t>
  </si>
  <si>
    <t>初中数学</t>
  </si>
  <si>
    <t>小学美术</t>
  </si>
  <si>
    <t>小学数学（男性）</t>
  </si>
  <si>
    <t>小学数学（女性）</t>
  </si>
  <si>
    <t>小学体育</t>
  </si>
  <si>
    <t>小学音乐</t>
  </si>
  <si>
    <t>小学语文（男性）</t>
  </si>
  <si>
    <t>小学语文（女性）</t>
  </si>
  <si>
    <t>周锦辉</t>
  </si>
  <si>
    <t>郑琼</t>
  </si>
  <si>
    <t>章智柔</t>
  </si>
  <si>
    <t>谢逸溪</t>
  </si>
  <si>
    <t>黄沙沙</t>
  </si>
  <si>
    <t>王琦</t>
  </si>
  <si>
    <t>付亚男</t>
  </si>
  <si>
    <t>刘丽</t>
  </si>
  <si>
    <t>邓雅梦</t>
  </si>
  <si>
    <t>方莉</t>
  </si>
  <si>
    <t>车胜琴</t>
  </si>
  <si>
    <t>吴颖</t>
  </si>
  <si>
    <t>陈智芳</t>
  </si>
  <si>
    <t>邓红</t>
  </si>
  <si>
    <t>郑丽娥</t>
  </si>
  <si>
    <t>傅瑶</t>
  </si>
  <si>
    <t>王赢</t>
  </si>
  <si>
    <t>朱昊</t>
  </si>
  <si>
    <t>肖瑶</t>
  </si>
  <si>
    <t>洪燕</t>
  </si>
  <si>
    <t>尧蒙</t>
  </si>
  <si>
    <t>蔡倩</t>
  </si>
  <si>
    <t>雍薇</t>
  </si>
  <si>
    <t>郭欣婷</t>
  </si>
  <si>
    <t>幼儿园</t>
  </si>
  <si>
    <t>二组</t>
  </si>
  <si>
    <t>一组</t>
  </si>
  <si>
    <t>缺考</t>
  </si>
  <si>
    <t>修正分</t>
  </si>
  <si>
    <t>黄义风</t>
  </si>
  <si>
    <t>女</t>
  </si>
  <si>
    <t>初中英语</t>
  </si>
  <si>
    <t>苏芳</t>
  </si>
  <si>
    <t>徐攀文</t>
  </si>
  <si>
    <t>左丽红</t>
  </si>
  <si>
    <t>付雄建</t>
  </si>
  <si>
    <t>男</t>
  </si>
  <si>
    <t>初中语文</t>
  </si>
  <si>
    <t>吴婷</t>
  </si>
  <si>
    <t>张聪媚</t>
  </si>
  <si>
    <t>女</t>
  </si>
  <si>
    <t>小学道德与法治</t>
  </si>
  <si>
    <t>吴云芳</t>
  </si>
  <si>
    <t>小学英语</t>
  </si>
  <si>
    <t>陈梦玲</t>
  </si>
  <si>
    <t>龚婧雅</t>
  </si>
  <si>
    <t>朱玲云</t>
  </si>
  <si>
    <t>易丽萍</t>
  </si>
  <si>
    <t>辛珊珊</t>
  </si>
  <si>
    <t>张丰珍</t>
  </si>
  <si>
    <t>陈玲</t>
  </si>
  <si>
    <t>周耀欣</t>
  </si>
  <si>
    <t>王心怡</t>
  </si>
  <si>
    <t>吴美玲</t>
  </si>
  <si>
    <t>方燕</t>
  </si>
  <si>
    <t>黄娟娟</t>
  </si>
  <si>
    <t>杨燕</t>
  </si>
  <si>
    <t>徐茹</t>
  </si>
  <si>
    <t>徐丽丽</t>
  </si>
  <si>
    <t>李姿琦</t>
  </si>
  <si>
    <t>黄婷娟</t>
  </si>
  <si>
    <t>付爱莲</t>
  </si>
  <si>
    <r>
      <t>填表时间：</t>
    </r>
    <r>
      <rPr>
        <sz val="11"/>
        <rFont val="Calibri"/>
        <family val="2"/>
      </rPr>
      <t>2021</t>
    </r>
    <r>
      <rPr>
        <sz val="11"/>
        <rFont val="宋体"/>
        <family val="0"/>
      </rPr>
      <t>年</t>
    </r>
    <r>
      <rPr>
        <sz val="11"/>
        <rFont val="Calibri"/>
        <family val="2"/>
      </rPr>
      <t>7</t>
    </r>
    <r>
      <rPr>
        <sz val="11"/>
        <rFont val="宋体"/>
        <family val="0"/>
      </rPr>
      <t>月</t>
    </r>
    <r>
      <rPr>
        <sz val="11"/>
        <rFont val="Calibri"/>
        <family val="2"/>
      </rPr>
      <t>27</t>
    </r>
    <r>
      <rPr>
        <sz val="11"/>
        <rFont val="宋体"/>
        <family val="0"/>
      </rPr>
      <t>日</t>
    </r>
  </si>
  <si>
    <r>
      <t>填表时间：</t>
    </r>
    <r>
      <rPr>
        <sz val="11"/>
        <rFont val="Calibri"/>
        <family val="2"/>
      </rPr>
      <t>2021</t>
    </r>
    <r>
      <rPr>
        <sz val="11"/>
        <rFont val="宋体"/>
        <family val="0"/>
      </rPr>
      <t>年</t>
    </r>
    <r>
      <rPr>
        <sz val="11"/>
        <rFont val="Calibri"/>
        <family val="2"/>
      </rPr>
      <t>7</t>
    </r>
    <r>
      <rPr>
        <sz val="11"/>
        <rFont val="宋体"/>
        <family val="0"/>
      </rPr>
      <t>月</t>
    </r>
    <r>
      <rPr>
        <sz val="11"/>
        <rFont val="Calibri"/>
        <family val="2"/>
      </rPr>
      <t>27</t>
    </r>
    <r>
      <rPr>
        <sz val="11"/>
        <rFont val="宋体"/>
        <family val="0"/>
      </rPr>
      <t>日</t>
    </r>
  </si>
  <si>
    <r>
      <t>填表时间：</t>
    </r>
    <r>
      <rPr>
        <sz val="11"/>
        <rFont val="Calibri"/>
        <family val="2"/>
      </rPr>
      <t>2021</t>
    </r>
    <r>
      <rPr>
        <sz val="11"/>
        <rFont val="宋体"/>
        <family val="0"/>
      </rPr>
      <t>年</t>
    </r>
    <r>
      <rPr>
        <sz val="11"/>
        <rFont val="Calibri"/>
        <family val="2"/>
      </rPr>
      <t>7</t>
    </r>
    <r>
      <rPr>
        <sz val="11"/>
        <rFont val="宋体"/>
        <family val="0"/>
      </rPr>
      <t>月</t>
    </r>
    <r>
      <rPr>
        <sz val="11"/>
        <rFont val="Calibri"/>
        <family val="2"/>
      </rPr>
      <t>27</t>
    </r>
    <r>
      <rPr>
        <sz val="11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</si>
</sst>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51">
    <font>
      <sz val="11"/>
      <color indexed="8"/>
      <name val="Calibri"/>
      <family val="2"/>
    </font>
    <font>
      <sz val="12"/>
      <name val="宋体"/>
      <family val="0"/>
    </font>
    <font>
      <sz val="9"/>
      <name val="宋体"/>
      <family val="0"/>
    </font>
    <font>
      <sz val="11"/>
      <name val="Calibri"/>
      <family val="2"/>
    </font>
    <font>
      <sz val="10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宋体"/>
      <family val="0"/>
    </font>
    <font>
      <b/>
      <sz val="14"/>
      <name val="宋体"/>
      <family val="0"/>
    </font>
    <font>
      <sz val="10"/>
      <name val="Calibri"/>
      <family val="2"/>
    </font>
    <font>
      <sz val="13"/>
      <name val="宋体"/>
      <family val="0"/>
    </font>
    <font>
      <sz val="13"/>
      <name val="Calibri"/>
      <family val="2"/>
    </font>
    <font>
      <b/>
      <sz val="13"/>
      <name val="Calibri"/>
      <family val="2"/>
    </font>
    <font>
      <b/>
      <u val="single"/>
      <sz val="13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49" fontId="50" fillId="33" borderId="10" xfId="39" applyNumberFormat="1" applyFont="1" applyFill="1" applyBorder="1" applyAlignment="1">
      <alignment horizontal="center" vertical="center" wrapText="1"/>
      <protection/>
    </xf>
    <xf numFmtId="49" fontId="50" fillId="33" borderId="10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33" borderId="10" xfId="0" applyNumberFormat="1" applyFont="1" applyFill="1" applyBorder="1" applyAlignment="1">
      <alignment horizontal="center" vertical="center" wrapText="1"/>
    </xf>
    <xf numFmtId="0" fontId="50" fillId="33" borderId="10" xfId="39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  <protection/>
    </xf>
    <xf numFmtId="49" fontId="10" fillId="33" borderId="10" xfId="39" applyNumberFormat="1" applyFont="1" applyFill="1" applyBorder="1" applyAlignment="1">
      <alignment horizontal="center" vertical="center" wrapText="1"/>
      <protection/>
    </xf>
    <xf numFmtId="0" fontId="10" fillId="33" borderId="10" xfId="39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10" fillId="33" borderId="10" xfId="39" applyNumberFormat="1" applyFont="1" applyFill="1" applyBorder="1" applyAlignment="1">
      <alignment vertical="center" wrapText="1"/>
      <protection/>
    </xf>
    <xf numFmtId="0" fontId="10" fillId="33" borderId="10" xfId="39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49" fontId="33" fillId="33" borderId="10" xfId="39" applyNumberFormat="1" applyFont="1" applyFill="1" applyBorder="1" applyAlignment="1">
      <alignment horizontal="center" vertical="center" wrapText="1"/>
      <protection/>
    </xf>
    <xf numFmtId="0" fontId="3" fillId="33" borderId="10" xfId="39" applyFont="1" applyFill="1" applyBorder="1" applyAlignment="1">
      <alignment horizontal="center" vertical="center"/>
      <protection/>
    </xf>
    <xf numFmtId="0" fontId="3" fillId="33" borderId="10" xfId="39" applyNumberFormat="1" applyFont="1" applyFill="1" applyBorder="1" applyAlignment="1">
      <alignment horizontal="center" vertical="center"/>
      <protection/>
    </xf>
    <xf numFmtId="49" fontId="3" fillId="33" borderId="10" xfId="39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49" fontId="10" fillId="33" borderId="11" xfId="39" applyNumberFormat="1" applyFont="1" applyFill="1" applyBorder="1" applyAlignment="1">
      <alignment horizontal="center" vertical="center" wrapText="1"/>
      <protection/>
    </xf>
    <xf numFmtId="49" fontId="10" fillId="33" borderId="13" xfId="39" applyNumberFormat="1" applyFont="1" applyFill="1" applyBorder="1" applyAlignment="1">
      <alignment horizontal="center" vertical="center" wrapText="1"/>
      <protection/>
    </xf>
    <xf numFmtId="49" fontId="10" fillId="33" borderId="14" xfId="39" applyNumberFormat="1" applyFont="1" applyFill="1" applyBorder="1" applyAlignment="1">
      <alignment horizontal="center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Hyperlink" xfId="40"/>
    <cellStyle name="好" xfId="41"/>
    <cellStyle name="汇总" xfId="42"/>
    <cellStyle name="计算" xfId="43"/>
    <cellStyle name="检查单元格" xfId="44"/>
    <cellStyle name="解释性文本" xfId="45"/>
    <cellStyle name="警告文本" xfId="46"/>
    <cellStyle name="链接单元格" xfId="47"/>
    <cellStyle name="强调文字颜色 1" xfId="48"/>
    <cellStyle name="强调文字颜色 2" xfId="49"/>
    <cellStyle name="强调文字颜色 3" xfId="50"/>
    <cellStyle name="强调文字颜色 4" xfId="51"/>
    <cellStyle name="强调文字颜色 5" xfId="52"/>
    <cellStyle name="强调文字颜色 6" xfId="53"/>
    <cellStyle name="适中" xfId="54"/>
    <cellStyle name="输出" xfId="55"/>
    <cellStyle name="输入" xfId="56"/>
    <cellStyle name="Followed Hyperlink" xfId="57"/>
    <cellStyle name="注释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10" sqref="M10"/>
    </sheetView>
  </sheetViews>
  <sheetFormatPr defaultColWidth="9.140625" defaultRowHeight="15"/>
  <cols>
    <col min="1" max="1" width="9.421875" style="4" customWidth="1"/>
    <col min="2" max="2" width="5.8515625" style="4" customWidth="1"/>
    <col min="3" max="3" width="14.00390625" style="7" customWidth="1"/>
    <col min="4" max="4" width="7.00390625" style="4" customWidth="1"/>
    <col min="5" max="5" width="8.57421875" style="4" customWidth="1"/>
    <col min="6" max="6" width="8.00390625" style="4" customWidth="1"/>
    <col min="7" max="7" width="8.7109375" style="4" customWidth="1"/>
    <col min="8" max="8" width="8.57421875" style="4" customWidth="1"/>
    <col min="9" max="9" width="9.140625" style="8" customWidth="1"/>
    <col min="10" max="10" width="9.140625" style="2" customWidth="1"/>
  </cols>
  <sheetData>
    <row r="1" spans="1:10" ht="35.25" customHeight="1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4" customHeight="1">
      <c r="A2" s="69" t="s">
        <v>186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ht="19.5" customHeight="1">
      <c r="A3" s="72" t="s">
        <v>3</v>
      </c>
      <c r="B3" s="72" t="s">
        <v>10</v>
      </c>
      <c r="C3" s="72" t="s">
        <v>4</v>
      </c>
      <c r="D3" s="72" t="s">
        <v>5</v>
      </c>
      <c r="E3" s="72"/>
      <c r="F3" s="72"/>
      <c r="G3" s="72"/>
      <c r="H3" s="72"/>
      <c r="I3" s="73" t="s">
        <v>6</v>
      </c>
      <c r="J3" s="72" t="s">
        <v>0</v>
      </c>
    </row>
    <row r="4" spans="1:10" ht="27.75" customHeight="1">
      <c r="A4" s="72"/>
      <c r="B4" s="72"/>
      <c r="C4" s="72"/>
      <c r="D4" s="74" t="s">
        <v>11</v>
      </c>
      <c r="E4" s="74"/>
      <c r="F4" s="74" t="s">
        <v>7</v>
      </c>
      <c r="G4" s="74"/>
      <c r="H4" s="72" t="s">
        <v>8</v>
      </c>
      <c r="I4" s="73"/>
      <c r="J4" s="72"/>
    </row>
    <row r="5" spans="1:10" ht="34.5">
      <c r="A5" s="72"/>
      <c r="B5" s="72"/>
      <c r="C5" s="72"/>
      <c r="D5" s="5" t="s">
        <v>1</v>
      </c>
      <c r="E5" s="5" t="s">
        <v>2</v>
      </c>
      <c r="F5" s="30" t="s">
        <v>9</v>
      </c>
      <c r="G5" s="5" t="s">
        <v>2</v>
      </c>
      <c r="H5" s="72"/>
      <c r="I5" s="73"/>
      <c r="J5" s="72"/>
    </row>
    <row r="6" spans="1:10" ht="27" customHeight="1">
      <c r="A6" s="66" t="s">
        <v>14</v>
      </c>
      <c r="B6" s="34" t="s">
        <v>15</v>
      </c>
      <c r="C6" s="35" t="s">
        <v>116</v>
      </c>
      <c r="D6" s="36">
        <v>135</v>
      </c>
      <c r="E6" s="9">
        <f>D6/4</f>
        <v>33.75</v>
      </c>
      <c r="F6" s="9">
        <v>79.67</v>
      </c>
      <c r="G6" s="9">
        <f>F6/2</f>
        <v>39.835</v>
      </c>
      <c r="H6" s="9">
        <f>E6+G6</f>
        <v>73.58500000000001</v>
      </c>
      <c r="I6" s="37">
        <v>1</v>
      </c>
      <c r="J6" s="10"/>
    </row>
    <row r="7" spans="1:10" ht="27" customHeight="1">
      <c r="A7" s="66" t="s">
        <v>16</v>
      </c>
      <c r="B7" s="34" t="s">
        <v>15</v>
      </c>
      <c r="C7" s="35" t="s">
        <v>116</v>
      </c>
      <c r="D7" s="38">
        <v>116.5</v>
      </c>
      <c r="E7" s="9">
        <f>D7/4</f>
        <v>29.125</v>
      </c>
      <c r="F7" s="9">
        <v>81.67</v>
      </c>
      <c r="G7" s="9">
        <f>F7/2</f>
        <v>40.835</v>
      </c>
      <c r="H7" s="9">
        <f>E7+G7</f>
        <v>69.96000000000001</v>
      </c>
      <c r="I7" s="37">
        <v>2</v>
      </c>
      <c r="J7" s="10"/>
    </row>
    <row r="8" spans="1:10" ht="27" customHeight="1">
      <c r="A8" s="34" t="s">
        <v>17</v>
      </c>
      <c r="B8" s="34" t="s">
        <v>18</v>
      </c>
      <c r="C8" s="35" t="s">
        <v>116</v>
      </c>
      <c r="D8" s="36">
        <v>111</v>
      </c>
      <c r="E8" s="9">
        <f>D8/4</f>
        <v>27.75</v>
      </c>
      <c r="F8" s="9">
        <v>82.67</v>
      </c>
      <c r="G8" s="9">
        <f>F8/2</f>
        <v>41.335</v>
      </c>
      <c r="H8" s="9">
        <f>E8+G8</f>
        <v>69.08500000000001</v>
      </c>
      <c r="I8" s="37">
        <v>3</v>
      </c>
      <c r="J8" s="10"/>
    </row>
    <row r="9" spans="1:10" ht="12.75" customHeight="1">
      <c r="A9" s="75"/>
      <c r="B9" s="76"/>
      <c r="C9" s="76"/>
      <c r="D9" s="76"/>
      <c r="E9" s="76"/>
      <c r="F9" s="76"/>
      <c r="G9" s="76"/>
      <c r="H9" s="76"/>
      <c r="I9" s="76"/>
      <c r="J9" s="77"/>
    </row>
    <row r="10" spans="1:10" ht="27" customHeight="1">
      <c r="A10" s="31" t="s">
        <v>153</v>
      </c>
      <c r="B10" s="31" t="s">
        <v>154</v>
      </c>
      <c r="C10" s="32" t="s">
        <v>155</v>
      </c>
      <c r="D10" s="33">
        <v>136</v>
      </c>
      <c r="E10" s="9">
        <f aca="true" t="shared" si="0" ref="E10:E17">D10/4</f>
        <v>34</v>
      </c>
      <c r="F10" s="9">
        <v>86.67</v>
      </c>
      <c r="G10" s="9">
        <f aca="true" t="shared" si="1" ref="G10:G17">F10/2</f>
        <v>43.335</v>
      </c>
      <c r="H10" s="9">
        <f aca="true" t="shared" si="2" ref="H10:H17">E10+G10</f>
        <v>77.33500000000001</v>
      </c>
      <c r="I10" s="37">
        <v>1</v>
      </c>
      <c r="J10" s="10"/>
    </row>
    <row r="11" spans="1:10" ht="27" customHeight="1">
      <c r="A11" s="34" t="s">
        <v>19</v>
      </c>
      <c r="B11" s="34" t="s">
        <v>154</v>
      </c>
      <c r="C11" s="35" t="s">
        <v>155</v>
      </c>
      <c r="D11" s="38">
        <v>131</v>
      </c>
      <c r="E11" s="9">
        <f t="shared" si="0"/>
        <v>32.75</v>
      </c>
      <c r="F11" s="9">
        <v>88.67</v>
      </c>
      <c r="G11" s="9">
        <f t="shared" si="1"/>
        <v>44.335</v>
      </c>
      <c r="H11" s="9">
        <f t="shared" si="2"/>
        <v>77.08500000000001</v>
      </c>
      <c r="I11" s="37">
        <v>2</v>
      </c>
      <c r="J11" s="10"/>
    </row>
    <row r="12" spans="1:10" ht="27" customHeight="1">
      <c r="A12" s="31" t="s">
        <v>156</v>
      </c>
      <c r="B12" s="31" t="s">
        <v>154</v>
      </c>
      <c r="C12" s="32" t="s">
        <v>155</v>
      </c>
      <c r="D12" s="33">
        <v>123.5</v>
      </c>
      <c r="E12" s="9">
        <f t="shared" si="0"/>
        <v>30.875</v>
      </c>
      <c r="F12" s="9">
        <v>85.67</v>
      </c>
      <c r="G12" s="9">
        <f t="shared" si="1"/>
        <v>42.835</v>
      </c>
      <c r="H12" s="9">
        <f t="shared" si="2"/>
        <v>73.71000000000001</v>
      </c>
      <c r="I12" s="37">
        <v>3</v>
      </c>
      <c r="J12" s="10"/>
    </row>
    <row r="13" spans="1:10" ht="27" customHeight="1">
      <c r="A13" s="34" t="s">
        <v>20</v>
      </c>
      <c r="B13" s="34" t="s">
        <v>154</v>
      </c>
      <c r="C13" s="35" t="s">
        <v>155</v>
      </c>
      <c r="D13" s="36">
        <v>126.5</v>
      </c>
      <c r="E13" s="9">
        <f t="shared" si="0"/>
        <v>31.625</v>
      </c>
      <c r="F13" s="9">
        <v>83.67</v>
      </c>
      <c r="G13" s="9">
        <f t="shared" si="1"/>
        <v>41.835</v>
      </c>
      <c r="H13" s="9">
        <f t="shared" si="2"/>
        <v>73.46000000000001</v>
      </c>
      <c r="I13" s="28">
        <v>4</v>
      </c>
      <c r="J13" s="10"/>
    </row>
    <row r="14" spans="1:10" ht="27" customHeight="1">
      <c r="A14" s="31" t="s">
        <v>157</v>
      </c>
      <c r="B14" s="31" t="s">
        <v>154</v>
      </c>
      <c r="C14" s="32" t="s">
        <v>155</v>
      </c>
      <c r="D14" s="33">
        <v>119</v>
      </c>
      <c r="E14" s="9">
        <f t="shared" si="0"/>
        <v>29.75</v>
      </c>
      <c r="F14" s="9">
        <v>84</v>
      </c>
      <c r="G14" s="9">
        <f t="shared" si="1"/>
        <v>42</v>
      </c>
      <c r="H14" s="9">
        <f t="shared" si="2"/>
        <v>71.75</v>
      </c>
      <c r="I14" s="28">
        <v>5</v>
      </c>
      <c r="J14" s="10"/>
    </row>
    <row r="15" spans="1:10" ht="27" customHeight="1">
      <c r="A15" s="34" t="s">
        <v>21</v>
      </c>
      <c r="B15" s="34" t="s">
        <v>154</v>
      </c>
      <c r="C15" s="35" t="s">
        <v>155</v>
      </c>
      <c r="D15" s="38">
        <v>121.5</v>
      </c>
      <c r="E15" s="9">
        <f t="shared" si="0"/>
        <v>30.375</v>
      </c>
      <c r="F15" s="9">
        <v>82.33</v>
      </c>
      <c r="G15" s="9">
        <f t="shared" si="1"/>
        <v>41.165</v>
      </c>
      <c r="H15" s="9">
        <f t="shared" si="2"/>
        <v>71.53999999999999</v>
      </c>
      <c r="I15" s="28">
        <v>6</v>
      </c>
      <c r="J15" s="10"/>
    </row>
    <row r="16" spans="1:10" ht="27" customHeight="1">
      <c r="A16" s="34" t="s">
        <v>22</v>
      </c>
      <c r="B16" s="34" t="s">
        <v>154</v>
      </c>
      <c r="C16" s="35" t="s">
        <v>155</v>
      </c>
      <c r="D16" s="38">
        <v>112</v>
      </c>
      <c r="E16" s="9">
        <f t="shared" si="0"/>
        <v>28</v>
      </c>
      <c r="F16" s="9">
        <v>83.67</v>
      </c>
      <c r="G16" s="9">
        <f t="shared" si="1"/>
        <v>41.835</v>
      </c>
      <c r="H16" s="9">
        <f t="shared" si="2"/>
        <v>69.83500000000001</v>
      </c>
      <c r="I16" s="28">
        <v>7</v>
      </c>
      <c r="J16" s="10"/>
    </row>
    <row r="17" spans="1:10" ht="27" customHeight="1">
      <c r="A17" s="31" t="s">
        <v>158</v>
      </c>
      <c r="B17" s="31" t="s">
        <v>154</v>
      </c>
      <c r="C17" s="32" t="s">
        <v>155</v>
      </c>
      <c r="D17" s="33">
        <v>147.5</v>
      </c>
      <c r="E17" s="9">
        <f t="shared" si="0"/>
        <v>36.875</v>
      </c>
      <c r="F17" s="9">
        <v>0</v>
      </c>
      <c r="G17" s="9">
        <f t="shared" si="1"/>
        <v>0</v>
      </c>
      <c r="H17" s="9">
        <f t="shared" si="2"/>
        <v>36.875</v>
      </c>
      <c r="I17" s="28">
        <v>8</v>
      </c>
      <c r="J17" s="10"/>
    </row>
    <row r="18" spans="1:10" ht="15" customHeight="1">
      <c r="A18" s="75"/>
      <c r="B18" s="76"/>
      <c r="C18" s="76"/>
      <c r="D18" s="76"/>
      <c r="E18" s="76"/>
      <c r="F18" s="76"/>
      <c r="G18" s="76"/>
      <c r="H18" s="76"/>
      <c r="I18" s="76"/>
      <c r="J18" s="77"/>
    </row>
    <row r="19" spans="1:10" ht="27" customHeight="1">
      <c r="A19" s="66" t="s">
        <v>159</v>
      </c>
      <c r="B19" s="34" t="s">
        <v>160</v>
      </c>
      <c r="C19" s="35" t="s">
        <v>161</v>
      </c>
      <c r="D19" s="36">
        <v>137</v>
      </c>
      <c r="E19" s="9">
        <f>D19/4</f>
        <v>34.25</v>
      </c>
      <c r="F19" s="9">
        <v>91.6</v>
      </c>
      <c r="G19" s="9">
        <f>F19/2</f>
        <v>45.8</v>
      </c>
      <c r="H19" s="9">
        <f>E19+G19</f>
        <v>80.05</v>
      </c>
      <c r="I19" s="37">
        <v>1</v>
      </c>
      <c r="J19" s="29"/>
    </row>
    <row r="20" spans="1:10" ht="27" customHeight="1">
      <c r="A20" s="66" t="s">
        <v>23</v>
      </c>
      <c r="B20" s="34" t="s">
        <v>154</v>
      </c>
      <c r="C20" s="35" t="s">
        <v>161</v>
      </c>
      <c r="D20" s="36">
        <v>122.5</v>
      </c>
      <c r="E20" s="9">
        <f>D20/4</f>
        <v>30.625</v>
      </c>
      <c r="F20" s="9">
        <v>91.83</v>
      </c>
      <c r="G20" s="9">
        <f>F20/2</f>
        <v>45.915</v>
      </c>
      <c r="H20" s="9">
        <f>E20+G20</f>
        <v>76.53999999999999</v>
      </c>
      <c r="I20" s="37">
        <v>2</v>
      </c>
      <c r="J20" s="29"/>
    </row>
    <row r="21" spans="1:10" ht="27" customHeight="1">
      <c r="A21" s="31" t="s">
        <v>162</v>
      </c>
      <c r="B21" s="31" t="s">
        <v>154</v>
      </c>
      <c r="C21" s="32" t="s">
        <v>161</v>
      </c>
      <c r="D21" s="33">
        <v>116</v>
      </c>
      <c r="E21" s="9">
        <f>D21/4</f>
        <v>29</v>
      </c>
      <c r="F21" s="9">
        <v>84.13</v>
      </c>
      <c r="G21" s="9">
        <f>F21/2</f>
        <v>42.065</v>
      </c>
      <c r="H21" s="9">
        <f>E21+G21</f>
        <v>71.065</v>
      </c>
      <c r="I21" s="37">
        <v>3</v>
      </c>
      <c r="J21" s="10"/>
    </row>
    <row r="22" spans="1:10" ht="27" customHeight="1">
      <c r="A22" s="34" t="s">
        <v>24</v>
      </c>
      <c r="B22" s="34" t="s">
        <v>154</v>
      </c>
      <c r="C22" s="35" t="s">
        <v>161</v>
      </c>
      <c r="D22" s="38">
        <v>108.5</v>
      </c>
      <c r="E22" s="9">
        <f>D22/4</f>
        <v>27.125</v>
      </c>
      <c r="F22" s="12">
        <v>85.67</v>
      </c>
      <c r="G22" s="9">
        <f>F22/2</f>
        <v>42.835</v>
      </c>
      <c r="H22" s="9">
        <f>E22+G22</f>
        <v>69.96000000000001</v>
      </c>
      <c r="I22" s="11">
        <v>4</v>
      </c>
      <c r="J22" s="10"/>
    </row>
  </sheetData>
  <sheetProtection formatCells="0" formatColumns="0" formatRows="0" insertColumns="0" insertRows="0" insertHyperlinks="0" deleteColumns="0" deleteRows="0" sort="0" autoFilter="0" pivotTables="0"/>
  <mergeCells count="13">
    <mergeCell ref="A9:J9"/>
    <mergeCell ref="A18:J18"/>
    <mergeCell ref="H4:H5"/>
    <mergeCell ref="A1:J1"/>
    <mergeCell ref="A2:J2"/>
    <mergeCell ref="A3:A5"/>
    <mergeCell ref="B3:B5"/>
    <mergeCell ref="C3:C5"/>
    <mergeCell ref="D3:H3"/>
    <mergeCell ref="I3:I5"/>
    <mergeCell ref="J3:J5"/>
    <mergeCell ref="D4:E4"/>
    <mergeCell ref="F4:G4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12" sqref="O12"/>
    </sheetView>
  </sheetViews>
  <sheetFormatPr defaultColWidth="9.140625" defaultRowHeight="15"/>
  <cols>
    <col min="1" max="1" width="9.421875" style="4" customWidth="1"/>
    <col min="2" max="2" width="5.8515625" style="4" customWidth="1"/>
    <col min="3" max="3" width="14.00390625" style="7" customWidth="1"/>
    <col min="4" max="4" width="7.00390625" style="4" customWidth="1"/>
    <col min="5" max="5" width="8.57421875" style="4" customWidth="1"/>
    <col min="6" max="6" width="8.00390625" style="4" customWidth="1"/>
    <col min="7" max="7" width="8.7109375" style="4" customWidth="1"/>
    <col min="8" max="8" width="8.57421875" style="4" customWidth="1"/>
    <col min="9" max="9" width="9.140625" style="8" customWidth="1"/>
    <col min="10" max="10" width="9.140625" style="2" customWidth="1"/>
  </cols>
  <sheetData>
    <row r="1" spans="1:10" ht="35.25" customHeight="1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4" customHeight="1">
      <c r="A2" s="69" t="s">
        <v>13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ht="19.5" customHeight="1">
      <c r="A3" s="72" t="s">
        <v>3</v>
      </c>
      <c r="B3" s="72" t="s">
        <v>10</v>
      </c>
      <c r="C3" s="72" t="s">
        <v>4</v>
      </c>
      <c r="D3" s="72" t="s">
        <v>5</v>
      </c>
      <c r="E3" s="72"/>
      <c r="F3" s="72"/>
      <c r="G3" s="72"/>
      <c r="H3" s="72"/>
      <c r="I3" s="78" t="s">
        <v>6</v>
      </c>
      <c r="J3" s="72" t="s">
        <v>0</v>
      </c>
    </row>
    <row r="4" spans="1:10" ht="27.75" customHeight="1">
      <c r="A4" s="72"/>
      <c r="B4" s="72"/>
      <c r="C4" s="72"/>
      <c r="D4" s="74" t="s">
        <v>11</v>
      </c>
      <c r="E4" s="74"/>
      <c r="F4" s="74" t="s">
        <v>7</v>
      </c>
      <c r="G4" s="74"/>
      <c r="H4" s="72" t="s">
        <v>8</v>
      </c>
      <c r="I4" s="78"/>
      <c r="J4" s="72"/>
    </row>
    <row r="5" spans="1:10" ht="34.5">
      <c r="A5" s="72"/>
      <c r="B5" s="72"/>
      <c r="C5" s="72"/>
      <c r="D5" s="5" t="s">
        <v>1</v>
      </c>
      <c r="E5" s="5" t="s">
        <v>2</v>
      </c>
      <c r="F5" s="30" t="s">
        <v>9</v>
      </c>
      <c r="G5" s="5" t="s">
        <v>2</v>
      </c>
      <c r="H5" s="72"/>
      <c r="I5" s="78"/>
      <c r="J5" s="72"/>
    </row>
    <row r="6" spans="1:10" ht="24">
      <c r="A6" s="31" t="s">
        <v>34</v>
      </c>
      <c r="B6" s="31" t="s">
        <v>18</v>
      </c>
      <c r="C6" s="32" t="s">
        <v>118</v>
      </c>
      <c r="D6" s="33">
        <v>147</v>
      </c>
      <c r="E6" s="9">
        <f aca="true" t="shared" si="0" ref="E6:E13">D6/4</f>
        <v>36.75</v>
      </c>
      <c r="F6" s="1">
        <v>80.67</v>
      </c>
      <c r="G6" s="1">
        <f aca="true" t="shared" si="1" ref="G6:G13">F6/2</f>
        <v>40.335</v>
      </c>
      <c r="H6" s="1">
        <f aca="true" t="shared" si="2" ref="H6:H13">E6+G6</f>
        <v>77.08500000000001</v>
      </c>
      <c r="I6" s="44">
        <v>1</v>
      </c>
      <c r="J6" s="21"/>
    </row>
    <row r="7" spans="1:10" ht="24">
      <c r="A7" s="31" t="s">
        <v>35</v>
      </c>
      <c r="B7" s="31" t="s">
        <v>18</v>
      </c>
      <c r="C7" s="32" t="s">
        <v>118</v>
      </c>
      <c r="D7" s="33">
        <v>121</v>
      </c>
      <c r="E7" s="9">
        <f t="shared" si="0"/>
        <v>30.25</v>
      </c>
      <c r="F7" s="1">
        <v>82.67</v>
      </c>
      <c r="G7" s="1">
        <f t="shared" si="1"/>
        <v>41.335</v>
      </c>
      <c r="H7" s="1">
        <f t="shared" si="2"/>
        <v>71.58500000000001</v>
      </c>
      <c r="I7" s="44">
        <v>2</v>
      </c>
      <c r="J7" s="21"/>
    </row>
    <row r="8" spans="1:10" ht="24">
      <c r="A8" s="31" t="s">
        <v>36</v>
      </c>
      <c r="B8" s="31" t="s">
        <v>18</v>
      </c>
      <c r="C8" s="32" t="s">
        <v>118</v>
      </c>
      <c r="D8" s="33">
        <v>119</v>
      </c>
      <c r="E8" s="9">
        <f t="shared" si="0"/>
        <v>29.75</v>
      </c>
      <c r="F8" s="1">
        <v>77</v>
      </c>
      <c r="G8" s="1">
        <f t="shared" si="1"/>
        <v>38.5</v>
      </c>
      <c r="H8" s="1">
        <f t="shared" si="2"/>
        <v>68.25</v>
      </c>
      <c r="I8" s="44">
        <v>3</v>
      </c>
      <c r="J8" s="21"/>
    </row>
    <row r="9" spans="1:10" ht="24">
      <c r="A9" s="31" t="s">
        <v>37</v>
      </c>
      <c r="B9" s="31" t="s">
        <v>18</v>
      </c>
      <c r="C9" s="32" t="s">
        <v>118</v>
      </c>
      <c r="D9" s="33">
        <v>110</v>
      </c>
      <c r="E9" s="9">
        <f t="shared" si="0"/>
        <v>27.5</v>
      </c>
      <c r="F9" s="1">
        <v>78</v>
      </c>
      <c r="G9" s="1">
        <f t="shared" si="1"/>
        <v>39</v>
      </c>
      <c r="H9" s="1">
        <f t="shared" si="2"/>
        <v>66.5</v>
      </c>
      <c r="I9" s="44">
        <v>4</v>
      </c>
      <c r="J9" s="21"/>
    </row>
    <row r="10" spans="1:10" ht="24">
      <c r="A10" s="31" t="s">
        <v>38</v>
      </c>
      <c r="B10" s="31" t="s">
        <v>18</v>
      </c>
      <c r="C10" s="32" t="s">
        <v>118</v>
      </c>
      <c r="D10" s="33">
        <v>95</v>
      </c>
      <c r="E10" s="9">
        <f t="shared" si="0"/>
        <v>23.75</v>
      </c>
      <c r="F10" s="1">
        <v>78.33</v>
      </c>
      <c r="G10" s="1">
        <f t="shared" si="1"/>
        <v>39.165</v>
      </c>
      <c r="H10" s="1">
        <f t="shared" si="2"/>
        <v>62.915</v>
      </c>
      <c r="I10" s="44">
        <v>5</v>
      </c>
      <c r="J10" s="21"/>
    </row>
    <row r="11" spans="1:10" ht="24">
      <c r="A11" s="31" t="s">
        <v>40</v>
      </c>
      <c r="B11" s="31" t="s">
        <v>18</v>
      </c>
      <c r="C11" s="32" t="s">
        <v>118</v>
      </c>
      <c r="D11" s="33">
        <v>81.5</v>
      </c>
      <c r="E11" s="9">
        <f t="shared" si="0"/>
        <v>20.375</v>
      </c>
      <c r="F11" s="1">
        <v>79.33</v>
      </c>
      <c r="G11" s="1">
        <f t="shared" si="1"/>
        <v>39.665</v>
      </c>
      <c r="H11" s="1">
        <f t="shared" si="2"/>
        <v>60.04</v>
      </c>
      <c r="I11" s="44">
        <v>6</v>
      </c>
      <c r="J11" s="21"/>
    </row>
    <row r="12" spans="1:10" ht="24">
      <c r="A12" s="31" t="s">
        <v>39</v>
      </c>
      <c r="B12" s="31" t="s">
        <v>18</v>
      </c>
      <c r="C12" s="32" t="s">
        <v>118</v>
      </c>
      <c r="D12" s="33">
        <v>83</v>
      </c>
      <c r="E12" s="9">
        <f t="shared" si="0"/>
        <v>20.75</v>
      </c>
      <c r="F12" s="1">
        <v>77.67</v>
      </c>
      <c r="G12" s="1">
        <f t="shared" si="1"/>
        <v>38.835</v>
      </c>
      <c r="H12" s="1">
        <f t="shared" si="2"/>
        <v>59.585</v>
      </c>
      <c r="I12" s="44">
        <v>7</v>
      </c>
      <c r="J12" s="21"/>
    </row>
    <row r="13" spans="1:10" ht="24">
      <c r="A13" s="31" t="s">
        <v>41</v>
      </c>
      <c r="B13" s="31" t="s">
        <v>18</v>
      </c>
      <c r="C13" s="32" t="s">
        <v>118</v>
      </c>
      <c r="D13" s="33">
        <v>80.5</v>
      </c>
      <c r="E13" s="9">
        <f t="shared" si="0"/>
        <v>20.125</v>
      </c>
      <c r="F13" s="1">
        <v>75</v>
      </c>
      <c r="G13" s="1">
        <f t="shared" si="1"/>
        <v>37.5</v>
      </c>
      <c r="H13" s="1">
        <f t="shared" si="2"/>
        <v>57.625</v>
      </c>
      <c r="I13" s="44">
        <v>8</v>
      </c>
      <c r="J13" s="21"/>
    </row>
  </sheetData>
  <sheetProtection formatCells="0" formatColumns="0" formatRows="0" insertColumns="0" insertRows="0" insertHyperlinks="0" deleteColumns="0" deleteRows="0" sort="0" autoFilter="0" pivotTables="0"/>
  <mergeCells count="11">
    <mergeCell ref="F4:G4"/>
    <mergeCell ref="H4:H5"/>
    <mergeCell ref="A1:J1"/>
    <mergeCell ref="A2:J2"/>
    <mergeCell ref="A3:A5"/>
    <mergeCell ref="B3:B5"/>
    <mergeCell ref="C3:C5"/>
    <mergeCell ref="D3:H3"/>
    <mergeCell ref="I3:I5"/>
    <mergeCell ref="J3:J5"/>
    <mergeCell ref="D4:E4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9.421875" style="4" customWidth="1"/>
    <col min="2" max="2" width="5.8515625" style="4" customWidth="1"/>
    <col min="3" max="3" width="14.00390625" style="7" customWidth="1"/>
    <col min="4" max="4" width="7.00390625" style="4" customWidth="1"/>
    <col min="5" max="5" width="8.57421875" style="4" customWidth="1"/>
    <col min="6" max="6" width="8.00390625" style="4" customWidth="1"/>
    <col min="7" max="7" width="8.7109375" style="4" customWidth="1"/>
    <col min="8" max="8" width="8.57421875" style="4" customWidth="1"/>
    <col min="9" max="9" width="9.140625" style="8" customWidth="1"/>
    <col min="10" max="10" width="9.140625" style="2" customWidth="1"/>
  </cols>
  <sheetData>
    <row r="1" spans="1:10" ht="35.25" customHeight="1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4" customHeight="1">
      <c r="A2" s="69" t="s">
        <v>13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ht="19.5" customHeight="1">
      <c r="A3" s="72" t="s">
        <v>3</v>
      </c>
      <c r="B3" s="72" t="s">
        <v>10</v>
      </c>
      <c r="C3" s="72" t="s">
        <v>4</v>
      </c>
      <c r="D3" s="72" t="s">
        <v>5</v>
      </c>
      <c r="E3" s="72"/>
      <c r="F3" s="72"/>
      <c r="G3" s="72"/>
      <c r="H3" s="72"/>
      <c r="I3" s="78" t="s">
        <v>6</v>
      </c>
      <c r="J3" s="72" t="s">
        <v>0</v>
      </c>
    </row>
    <row r="4" spans="1:10" ht="27.75" customHeight="1">
      <c r="A4" s="72"/>
      <c r="B4" s="72"/>
      <c r="C4" s="72"/>
      <c r="D4" s="79" t="s">
        <v>11</v>
      </c>
      <c r="E4" s="79"/>
      <c r="F4" s="79" t="s">
        <v>7</v>
      </c>
      <c r="G4" s="79"/>
      <c r="H4" s="72" t="s">
        <v>8</v>
      </c>
      <c r="I4" s="78"/>
      <c r="J4" s="72"/>
    </row>
    <row r="5" spans="1:10" ht="34.5">
      <c r="A5" s="72"/>
      <c r="B5" s="72"/>
      <c r="C5" s="72"/>
      <c r="D5" s="5" t="s">
        <v>1</v>
      </c>
      <c r="E5" s="5" t="s">
        <v>2</v>
      </c>
      <c r="F5" s="6" t="s">
        <v>9</v>
      </c>
      <c r="G5" s="5" t="s">
        <v>2</v>
      </c>
      <c r="H5" s="72"/>
      <c r="I5" s="78"/>
      <c r="J5" s="72"/>
    </row>
    <row r="6" spans="1:10" ht="35.25" customHeight="1">
      <c r="A6" s="31" t="s">
        <v>76</v>
      </c>
      <c r="B6" s="31" t="s">
        <v>18</v>
      </c>
      <c r="C6" s="32" t="s">
        <v>122</v>
      </c>
      <c r="D6" s="33">
        <v>104.5</v>
      </c>
      <c r="E6" s="9">
        <f>D6/2*0.4</f>
        <v>20.900000000000002</v>
      </c>
      <c r="F6" s="1">
        <v>84</v>
      </c>
      <c r="G6" s="1">
        <f>F6*0.6</f>
        <v>50.4</v>
      </c>
      <c r="H6" s="1">
        <f>E6+G6</f>
        <v>71.3</v>
      </c>
      <c r="I6" s="44">
        <v>1</v>
      </c>
      <c r="J6" s="21"/>
    </row>
    <row r="7" spans="1:10" ht="35.25" customHeight="1">
      <c r="A7" s="31" t="s">
        <v>77</v>
      </c>
      <c r="B7" s="31" t="s">
        <v>18</v>
      </c>
      <c r="C7" s="32" t="s">
        <v>122</v>
      </c>
      <c r="D7" s="33">
        <v>91.5</v>
      </c>
      <c r="E7" s="9">
        <f>D7/2*0.4</f>
        <v>18.3</v>
      </c>
      <c r="F7" s="1">
        <v>74.67</v>
      </c>
      <c r="G7" s="1">
        <f>F7*0.6</f>
        <v>44.802</v>
      </c>
      <c r="H7" s="1">
        <f>E7+G7</f>
        <v>63.102000000000004</v>
      </c>
      <c r="I7" s="44">
        <v>2</v>
      </c>
      <c r="J7" s="21"/>
    </row>
  </sheetData>
  <sheetProtection formatCells="0" formatColumns="0" formatRows="0" insertColumns="0" insertRows="0" insertHyperlinks="0" deleteColumns="0" deleteRows="0" sort="0" autoFilter="0" pivotTables="0"/>
  <mergeCells count="11">
    <mergeCell ref="F4:G4"/>
    <mergeCell ref="H4:H5"/>
    <mergeCell ref="A1:J1"/>
    <mergeCell ref="A2:J2"/>
    <mergeCell ref="A3:A5"/>
    <mergeCell ref="B3:B5"/>
    <mergeCell ref="C3:C5"/>
    <mergeCell ref="D3:H3"/>
    <mergeCell ref="I3:I5"/>
    <mergeCell ref="J3:J5"/>
    <mergeCell ref="D4:E4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14" sqref="N14"/>
    </sheetView>
  </sheetViews>
  <sheetFormatPr defaultColWidth="9.140625" defaultRowHeight="15"/>
  <cols>
    <col min="1" max="1" width="9.421875" style="4" customWidth="1"/>
    <col min="2" max="2" width="5.8515625" style="4" customWidth="1"/>
    <col min="3" max="3" width="14.00390625" style="7" customWidth="1"/>
    <col min="4" max="4" width="7.00390625" style="4" customWidth="1"/>
    <col min="5" max="5" width="8.57421875" style="4" customWidth="1"/>
    <col min="6" max="6" width="8.00390625" style="4" customWidth="1"/>
    <col min="7" max="7" width="8.7109375" style="4" customWidth="1"/>
    <col min="8" max="8" width="8.57421875" style="4" customWidth="1"/>
    <col min="9" max="9" width="9.140625" style="8" customWidth="1"/>
    <col min="10" max="10" width="9.140625" style="2" customWidth="1"/>
  </cols>
  <sheetData>
    <row r="1" spans="1:10" ht="35.25" customHeight="1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4" customHeight="1">
      <c r="A2" s="69" t="s">
        <v>13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ht="19.5" customHeight="1">
      <c r="A3" s="80" t="s">
        <v>3</v>
      </c>
      <c r="B3" s="80" t="s">
        <v>10</v>
      </c>
      <c r="C3" s="80" t="s">
        <v>4</v>
      </c>
      <c r="D3" s="80" t="s">
        <v>5</v>
      </c>
      <c r="E3" s="80"/>
      <c r="F3" s="80"/>
      <c r="G3" s="80"/>
      <c r="H3" s="80"/>
      <c r="I3" s="78" t="s">
        <v>6</v>
      </c>
      <c r="J3" s="72" t="s">
        <v>0</v>
      </c>
    </row>
    <row r="4" spans="1:10" ht="27.75" customHeight="1">
      <c r="A4" s="80"/>
      <c r="B4" s="80"/>
      <c r="C4" s="80"/>
      <c r="D4" s="81" t="s">
        <v>11</v>
      </c>
      <c r="E4" s="81"/>
      <c r="F4" s="81" t="s">
        <v>7</v>
      </c>
      <c r="G4" s="81"/>
      <c r="H4" s="80" t="s">
        <v>8</v>
      </c>
      <c r="I4" s="78"/>
      <c r="J4" s="72"/>
    </row>
    <row r="5" spans="1:10" ht="34.5">
      <c r="A5" s="80"/>
      <c r="B5" s="80"/>
      <c r="C5" s="80"/>
      <c r="D5" s="39" t="s">
        <v>1</v>
      </c>
      <c r="E5" s="39" t="s">
        <v>2</v>
      </c>
      <c r="F5" s="40" t="s">
        <v>9</v>
      </c>
      <c r="G5" s="39" t="s">
        <v>2</v>
      </c>
      <c r="H5" s="80"/>
      <c r="I5" s="78"/>
      <c r="J5" s="72"/>
    </row>
    <row r="6" spans="1:10" ht="24" customHeight="1">
      <c r="A6" s="41" t="s">
        <v>163</v>
      </c>
      <c r="B6" s="41" t="s">
        <v>164</v>
      </c>
      <c r="C6" s="42" t="s">
        <v>165</v>
      </c>
      <c r="D6" s="43">
        <v>102.5</v>
      </c>
      <c r="E6" s="9">
        <f aca="true" t="shared" si="0" ref="E6:E25">D6/4</f>
        <v>25.625</v>
      </c>
      <c r="F6" s="9">
        <v>82.4</v>
      </c>
      <c r="G6" s="9">
        <v>41.2</v>
      </c>
      <c r="H6" s="9">
        <f aca="true" t="shared" si="1" ref="H6:H25">E6+G6</f>
        <v>66.825</v>
      </c>
      <c r="I6" s="37">
        <v>1</v>
      </c>
      <c r="J6" s="10"/>
    </row>
    <row r="7" spans="1:10" s="4" customFormat="1" ht="24" customHeight="1">
      <c r="A7" s="41" t="s">
        <v>166</v>
      </c>
      <c r="B7" s="41" t="s">
        <v>164</v>
      </c>
      <c r="C7" s="42" t="s">
        <v>167</v>
      </c>
      <c r="D7" s="43">
        <v>148.5</v>
      </c>
      <c r="E7" s="9">
        <f t="shared" si="0"/>
        <v>37.125</v>
      </c>
      <c r="F7" s="1">
        <v>92.67</v>
      </c>
      <c r="G7" s="1">
        <f aca="true" t="shared" si="2" ref="G7:G25">F7/2</f>
        <v>46.335</v>
      </c>
      <c r="H7" s="1">
        <f t="shared" si="1"/>
        <v>83.46000000000001</v>
      </c>
      <c r="I7" s="44">
        <v>1</v>
      </c>
      <c r="J7" s="3"/>
    </row>
    <row r="8" spans="1:10" s="4" customFormat="1" ht="24" customHeight="1">
      <c r="A8" s="41" t="s">
        <v>168</v>
      </c>
      <c r="B8" s="41" t="s">
        <v>164</v>
      </c>
      <c r="C8" s="42" t="s">
        <v>167</v>
      </c>
      <c r="D8" s="43">
        <v>151</v>
      </c>
      <c r="E8" s="9">
        <f t="shared" si="0"/>
        <v>37.75</v>
      </c>
      <c r="F8" s="1">
        <v>86.67</v>
      </c>
      <c r="G8" s="1">
        <f t="shared" si="2"/>
        <v>43.335</v>
      </c>
      <c r="H8" s="1">
        <f t="shared" si="1"/>
        <v>81.08500000000001</v>
      </c>
      <c r="I8" s="44">
        <v>2</v>
      </c>
      <c r="J8" s="3"/>
    </row>
    <row r="9" spans="1:10" s="4" customFormat="1" ht="24" customHeight="1">
      <c r="A9" s="41" t="s">
        <v>169</v>
      </c>
      <c r="B9" s="41" t="s">
        <v>164</v>
      </c>
      <c r="C9" s="42" t="s">
        <v>167</v>
      </c>
      <c r="D9" s="43">
        <v>143</v>
      </c>
      <c r="E9" s="9">
        <f t="shared" si="0"/>
        <v>35.75</v>
      </c>
      <c r="F9" s="1">
        <v>86.67</v>
      </c>
      <c r="G9" s="1">
        <f t="shared" si="2"/>
        <v>43.335</v>
      </c>
      <c r="H9" s="1">
        <f t="shared" si="1"/>
        <v>79.08500000000001</v>
      </c>
      <c r="I9" s="44">
        <v>3</v>
      </c>
      <c r="J9" s="3"/>
    </row>
    <row r="10" spans="1:10" s="4" customFormat="1" ht="24" customHeight="1">
      <c r="A10" s="41" t="s">
        <v>170</v>
      </c>
      <c r="B10" s="41" t="s">
        <v>164</v>
      </c>
      <c r="C10" s="42" t="s">
        <v>167</v>
      </c>
      <c r="D10" s="43">
        <v>137.5</v>
      </c>
      <c r="E10" s="9">
        <f t="shared" si="0"/>
        <v>34.375</v>
      </c>
      <c r="F10" s="1">
        <v>88</v>
      </c>
      <c r="G10" s="1">
        <f t="shared" si="2"/>
        <v>44</v>
      </c>
      <c r="H10" s="1">
        <f t="shared" si="1"/>
        <v>78.375</v>
      </c>
      <c r="I10" s="44">
        <v>4</v>
      </c>
      <c r="J10" s="3"/>
    </row>
    <row r="11" spans="1:10" s="4" customFormat="1" ht="24" customHeight="1">
      <c r="A11" s="41" t="s">
        <v>171</v>
      </c>
      <c r="B11" s="41" t="s">
        <v>164</v>
      </c>
      <c r="C11" s="42" t="s">
        <v>167</v>
      </c>
      <c r="D11" s="43">
        <v>133</v>
      </c>
      <c r="E11" s="9">
        <f t="shared" si="0"/>
        <v>33.25</v>
      </c>
      <c r="F11" s="1">
        <v>87.67</v>
      </c>
      <c r="G11" s="1">
        <f t="shared" si="2"/>
        <v>43.835</v>
      </c>
      <c r="H11" s="1">
        <f t="shared" si="1"/>
        <v>77.08500000000001</v>
      </c>
      <c r="I11" s="44">
        <v>5</v>
      </c>
      <c r="J11" s="3"/>
    </row>
    <row r="12" spans="1:10" s="4" customFormat="1" ht="24" customHeight="1">
      <c r="A12" s="41" t="s">
        <v>172</v>
      </c>
      <c r="B12" s="41" t="s">
        <v>164</v>
      </c>
      <c r="C12" s="42" t="s">
        <v>167</v>
      </c>
      <c r="D12" s="43">
        <v>127</v>
      </c>
      <c r="E12" s="9">
        <f t="shared" si="0"/>
        <v>31.75</v>
      </c>
      <c r="F12" s="1">
        <v>90</v>
      </c>
      <c r="G12" s="1">
        <f t="shared" si="2"/>
        <v>45</v>
      </c>
      <c r="H12" s="1">
        <f t="shared" si="1"/>
        <v>76.75</v>
      </c>
      <c r="I12" s="44">
        <v>6</v>
      </c>
      <c r="J12" s="3"/>
    </row>
    <row r="13" spans="1:10" s="4" customFormat="1" ht="24" customHeight="1">
      <c r="A13" s="41" t="s">
        <v>173</v>
      </c>
      <c r="B13" s="41" t="s">
        <v>164</v>
      </c>
      <c r="C13" s="42" t="s">
        <v>167</v>
      </c>
      <c r="D13" s="43">
        <v>129.5</v>
      </c>
      <c r="E13" s="9">
        <f t="shared" si="0"/>
        <v>32.375</v>
      </c>
      <c r="F13" s="1">
        <v>84.67</v>
      </c>
      <c r="G13" s="1">
        <f t="shared" si="2"/>
        <v>42.335</v>
      </c>
      <c r="H13" s="1">
        <f t="shared" si="1"/>
        <v>74.71000000000001</v>
      </c>
      <c r="I13" s="22">
        <v>7</v>
      </c>
      <c r="J13" s="3"/>
    </row>
    <row r="14" spans="1:10" s="4" customFormat="1" ht="24" customHeight="1">
      <c r="A14" s="41" t="s">
        <v>174</v>
      </c>
      <c r="B14" s="41" t="s">
        <v>164</v>
      </c>
      <c r="C14" s="42" t="s">
        <v>167</v>
      </c>
      <c r="D14" s="43">
        <v>129</v>
      </c>
      <c r="E14" s="9">
        <f t="shared" si="0"/>
        <v>32.25</v>
      </c>
      <c r="F14" s="1">
        <v>84</v>
      </c>
      <c r="G14" s="1">
        <f t="shared" si="2"/>
        <v>42</v>
      </c>
      <c r="H14" s="1">
        <f t="shared" si="1"/>
        <v>74.25</v>
      </c>
      <c r="I14" s="22">
        <v>8</v>
      </c>
      <c r="J14" s="3"/>
    </row>
    <row r="15" spans="1:10" s="4" customFormat="1" ht="24" customHeight="1">
      <c r="A15" s="41" t="s">
        <v>175</v>
      </c>
      <c r="B15" s="41" t="s">
        <v>164</v>
      </c>
      <c r="C15" s="42" t="s">
        <v>167</v>
      </c>
      <c r="D15" s="43">
        <v>111.5</v>
      </c>
      <c r="E15" s="9">
        <f t="shared" si="0"/>
        <v>27.875</v>
      </c>
      <c r="F15" s="1">
        <v>92.67</v>
      </c>
      <c r="G15" s="1">
        <f t="shared" si="2"/>
        <v>46.335</v>
      </c>
      <c r="H15" s="1">
        <f t="shared" si="1"/>
        <v>74.21000000000001</v>
      </c>
      <c r="I15" s="22">
        <v>9</v>
      </c>
      <c r="J15" s="3"/>
    </row>
    <row r="16" spans="1:10" s="4" customFormat="1" ht="24" customHeight="1">
      <c r="A16" s="41" t="s">
        <v>176</v>
      </c>
      <c r="B16" s="41" t="s">
        <v>164</v>
      </c>
      <c r="C16" s="42" t="s">
        <v>167</v>
      </c>
      <c r="D16" s="43">
        <v>127</v>
      </c>
      <c r="E16" s="9">
        <f t="shared" si="0"/>
        <v>31.75</v>
      </c>
      <c r="F16" s="1">
        <v>83.67</v>
      </c>
      <c r="G16" s="1">
        <f t="shared" si="2"/>
        <v>41.835</v>
      </c>
      <c r="H16" s="1">
        <f t="shared" si="1"/>
        <v>73.58500000000001</v>
      </c>
      <c r="I16" s="22">
        <v>10</v>
      </c>
      <c r="J16" s="3"/>
    </row>
    <row r="17" spans="1:10" s="4" customFormat="1" ht="24" customHeight="1">
      <c r="A17" s="41" t="s">
        <v>177</v>
      </c>
      <c r="B17" s="41" t="s">
        <v>164</v>
      </c>
      <c r="C17" s="42" t="s">
        <v>167</v>
      </c>
      <c r="D17" s="43">
        <v>105</v>
      </c>
      <c r="E17" s="9">
        <f t="shared" si="0"/>
        <v>26.25</v>
      </c>
      <c r="F17" s="1">
        <v>85.33</v>
      </c>
      <c r="G17" s="1">
        <f t="shared" si="2"/>
        <v>42.665</v>
      </c>
      <c r="H17" s="1">
        <f t="shared" si="1"/>
        <v>68.91499999999999</v>
      </c>
      <c r="I17" s="22">
        <v>11</v>
      </c>
      <c r="J17" s="3"/>
    </row>
    <row r="18" spans="1:10" s="4" customFormat="1" ht="24" customHeight="1">
      <c r="A18" s="41" t="s">
        <v>178</v>
      </c>
      <c r="B18" s="41" t="s">
        <v>164</v>
      </c>
      <c r="C18" s="42" t="s">
        <v>167</v>
      </c>
      <c r="D18" s="43">
        <v>111</v>
      </c>
      <c r="E18" s="9">
        <f t="shared" si="0"/>
        <v>27.75</v>
      </c>
      <c r="F18" s="1">
        <v>81.67</v>
      </c>
      <c r="G18" s="1">
        <f t="shared" si="2"/>
        <v>40.835</v>
      </c>
      <c r="H18" s="1">
        <f t="shared" si="1"/>
        <v>68.58500000000001</v>
      </c>
      <c r="I18" s="22">
        <v>12</v>
      </c>
      <c r="J18" s="3"/>
    </row>
    <row r="19" spans="1:10" s="4" customFormat="1" ht="24" customHeight="1">
      <c r="A19" s="45" t="s">
        <v>179</v>
      </c>
      <c r="B19" s="45" t="s">
        <v>164</v>
      </c>
      <c r="C19" s="42" t="s">
        <v>167</v>
      </c>
      <c r="D19" s="46">
        <v>107.5</v>
      </c>
      <c r="E19" s="9">
        <f t="shared" si="0"/>
        <v>26.875</v>
      </c>
      <c r="F19" s="1">
        <v>83.33</v>
      </c>
      <c r="G19" s="1">
        <f t="shared" si="2"/>
        <v>41.665</v>
      </c>
      <c r="H19" s="1">
        <f t="shared" si="1"/>
        <v>68.53999999999999</v>
      </c>
      <c r="I19" s="22">
        <v>13</v>
      </c>
      <c r="J19" s="3"/>
    </row>
    <row r="20" spans="1:10" s="4" customFormat="1" ht="24" customHeight="1">
      <c r="A20" s="41" t="s">
        <v>180</v>
      </c>
      <c r="B20" s="41" t="s">
        <v>164</v>
      </c>
      <c r="C20" s="42" t="s">
        <v>167</v>
      </c>
      <c r="D20" s="43">
        <v>112</v>
      </c>
      <c r="E20" s="9">
        <f t="shared" si="0"/>
        <v>28</v>
      </c>
      <c r="F20" s="1">
        <v>81</v>
      </c>
      <c r="G20" s="1">
        <f t="shared" si="2"/>
        <v>40.5</v>
      </c>
      <c r="H20" s="1">
        <f t="shared" si="1"/>
        <v>68.5</v>
      </c>
      <c r="I20" s="22">
        <v>14</v>
      </c>
      <c r="J20" s="3"/>
    </row>
    <row r="21" spans="1:10" s="4" customFormat="1" ht="24" customHeight="1">
      <c r="A21" s="41" t="s">
        <v>181</v>
      </c>
      <c r="B21" s="41" t="s">
        <v>164</v>
      </c>
      <c r="C21" s="42" t="s">
        <v>167</v>
      </c>
      <c r="D21" s="43">
        <v>108.5</v>
      </c>
      <c r="E21" s="9">
        <f t="shared" si="0"/>
        <v>27.125</v>
      </c>
      <c r="F21" s="1">
        <v>82.67</v>
      </c>
      <c r="G21" s="1">
        <f t="shared" si="2"/>
        <v>41.335</v>
      </c>
      <c r="H21" s="1">
        <f t="shared" si="1"/>
        <v>68.46000000000001</v>
      </c>
      <c r="I21" s="22">
        <v>15</v>
      </c>
      <c r="J21" s="3"/>
    </row>
    <row r="22" spans="1:10" s="4" customFormat="1" ht="24" customHeight="1">
      <c r="A22" s="41" t="s">
        <v>182</v>
      </c>
      <c r="B22" s="41" t="s">
        <v>164</v>
      </c>
      <c r="C22" s="42" t="s">
        <v>167</v>
      </c>
      <c r="D22" s="43">
        <v>108.5</v>
      </c>
      <c r="E22" s="9">
        <f t="shared" si="0"/>
        <v>27.125</v>
      </c>
      <c r="F22" s="1">
        <v>80</v>
      </c>
      <c r="G22" s="1">
        <f t="shared" si="2"/>
        <v>40</v>
      </c>
      <c r="H22" s="1">
        <f t="shared" si="1"/>
        <v>67.125</v>
      </c>
      <c r="I22" s="22">
        <v>16</v>
      </c>
      <c r="J22" s="3"/>
    </row>
    <row r="23" spans="1:10" s="4" customFormat="1" ht="24" customHeight="1">
      <c r="A23" s="41" t="s">
        <v>183</v>
      </c>
      <c r="B23" s="41" t="s">
        <v>164</v>
      </c>
      <c r="C23" s="42" t="s">
        <v>167</v>
      </c>
      <c r="D23" s="43">
        <v>92</v>
      </c>
      <c r="E23" s="9">
        <f t="shared" si="0"/>
        <v>23</v>
      </c>
      <c r="F23" s="1">
        <v>88</v>
      </c>
      <c r="G23" s="1">
        <f t="shared" si="2"/>
        <v>44</v>
      </c>
      <c r="H23" s="1">
        <f t="shared" si="1"/>
        <v>67</v>
      </c>
      <c r="I23" s="22">
        <v>17</v>
      </c>
      <c r="J23" s="3"/>
    </row>
    <row r="24" spans="1:10" s="4" customFormat="1" ht="24" customHeight="1">
      <c r="A24" s="41" t="s">
        <v>184</v>
      </c>
      <c r="B24" s="41" t="s">
        <v>164</v>
      </c>
      <c r="C24" s="42" t="s">
        <v>167</v>
      </c>
      <c r="D24" s="43">
        <v>90</v>
      </c>
      <c r="E24" s="9">
        <f t="shared" si="0"/>
        <v>22.5</v>
      </c>
      <c r="F24" s="1">
        <v>81.67</v>
      </c>
      <c r="G24" s="1">
        <f t="shared" si="2"/>
        <v>40.835</v>
      </c>
      <c r="H24" s="1">
        <f t="shared" si="1"/>
        <v>63.335</v>
      </c>
      <c r="I24" s="22">
        <v>18</v>
      </c>
      <c r="J24" s="3"/>
    </row>
    <row r="25" spans="1:10" s="4" customFormat="1" ht="24" customHeight="1">
      <c r="A25" s="41" t="s">
        <v>185</v>
      </c>
      <c r="B25" s="41" t="s">
        <v>164</v>
      </c>
      <c r="C25" s="42" t="s">
        <v>167</v>
      </c>
      <c r="D25" s="43">
        <v>78.5</v>
      </c>
      <c r="E25" s="9">
        <f t="shared" si="0"/>
        <v>19.625</v>
      </c>
      <c r="F25" s="1">
        <v>0</v>
      </c>
      <c r="G25" s="1">
        <f t="shared" si="2"/>
        <v>0</v>
      </c>
      <c r="H25" s="1">
        <f t="shared" si="1"/>
        <v>19.625</v>
      </c>
      <c r="I25" s="22">
        <v>19</v>
      </c>
      <c r="J25" s="3"/>
    </row>
  </sheetData>
  <sheetProtection formatCells="0" formatColumns="0" formatRows="0" insertColumns="0" insertRows="0" insertHyperlinks="0" deleteColumns="0" deleteRows="0" sort="0" autoFilter="0" pivotTables="0"/>
  <mergeCells count="11">
    <mergeCell ref="A1:J1"/>
    <mergeCell ref="A2:J2"/>
    <mergeCell ref="A3:A5"/>
    <mergeCell ref="B3:B5"/>
    <mergeCell ref="C3:C5"/>
    <mergeCell ref="D3:H3"/>
    <mergeCell ref="I3:I5"/>
    <mergeCell ref="J3:J5"/>
    <mergeCell ref="D4:E4"/>
    <mergeCell ref="F4:G4"/>
    <mergeCell ref="H4:H5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6" sqref="M6"/>
    </sheetView>
  </sheetViews>
  <sheetFormatPr defaultColWidth="9.140625" defaultRowHeight="15"/>
  <cols>
    <col min="1" max="1" width="9.421875" style="4" customWidth="1"/>
    <col min="2" max="2" width="5.8515625" style="4" customWidth="1"/>
    <col min="3" max="3" width="14.00390625" style="7" customWidth="1"/>
    <col min="4" max="4" width="7.00390625" style="4" customWidth="1"/>
    <col min="5" max="5" width="8.57421875" style="4" customWidth="1"/>
    <col min="6" max="6" width="8.00390625" style="4" customWidth="1"/>
    <col min="7" max="7" width="8.7109375" style="4" customWidth="1"/>
    <col min="8" max="8" width="8.57421875" style="4" customWidth="1"/>
    <col min="9" max="9" width="9.140625" style="8" customWidth="1"/>
    <col min="10" max="10" width="9.140625" style="2" customWidth="1"/>
  </cols>
  <sheetData>
    <row r="1" spans="1:10" ht="35.25" customHeight="1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4" customHeight="1">
      <c r="A2" s="83" t="s">
        <v>187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ht="19.5" customHeight="1">
      <c r="A3" s="80" t="s">
        <v>3</v>
      </c>
      <c r="B3" s="80" t="s">
        <v>10</v>
      </c>
      <c r="C3" s="80" t="s">
        <v>4</v>
      </c>
      <c r="D3" s="80" t="s">
        <v>5</v>
      </c>
      <c r="E3" s="80"/>
      <c r="F3" s="80"/>
      <c r="G3" s="80"/>
      <c r="H3" s="80"/>
      <c r="I3" s="78" t="s">
        <v>6</v>
      </c>
      <c r="J3" s="80" t="s">
        <v>0</v>
      </c>
    </row>
    <row r="4" spans="1:10" ht="27.75" customHeight="1">
      <c r="A4" s="80"/>
      <c r="B4" s="80"/>
      <c r="C4" s="80"/>
      <c r="D4" s="81" t="s">
        <v>11</v>
      </c>
      <c r="E4" s="81"/>
      <c r="F4" s="81" t="s">
        <v>7</v>
      </c>
      <c r="G4" s="81"/>
      <c r="H4" s="80" t="s">
        <v>8</v>
      </c>
      <c r="I4" s="78"/>
      <c r="J4" s="80"/>
    </row>
    <row r="5" spans="1:10" ht="34.5">
      <c r="A5" s="80"/>
      <c r="B5" s="80"/>
      <c r="C5" s="80"/>
      <c r="D5" s="39" t="s">
        <v>1</v>
      </c>
      <c r="E5" s="39" t="s">
        <v>2</v>
      </c>
      <c r="F5" s="40" t="s">
        <v>9</v>
      </c>
      <c r="G5" s="39" t="s">
        <v>2</v>
      </c>
      <c r="H5" s="80"/>
      <c r="I5" s="78"/>
      <c r="J5" s="80"/>
    </row>
    <row r="6" spans="1:10" ht="27.75" customHeight="1">
      <c r="A6" s="64" t="s">
        <v>25</v>
      </c>
      <c r="B6" s="47" t="s">
        <v>15</v>
      </c>
      <c r="C6" s="48" t="s">
        <v>117</v>
      </c>
      <c r="D6" s="49">
        <v>124</v>
      </c>
      <c r="E6" s="9">
        <f aca="true" t="shared" si="0" ref="E6:E14">D6/2*0.4</f>
        <v>24.8</v>
      </c>
      <c r="F6" s="9">
        <v>88.4</v>
      </c>
      <c r="G6" s="9">
        <f aca="true" t="shared" si="1" ref="G6:G14">F6*0.6</f>
        <v>53.04</v>
      </c>
      <c r="H6" s="9">
        <f aca="true" t="shared" si="2" ref="H6:H14">E6+G6</f>
        <v>77.84</v>
      </c>
      <c r="I6" s="37">
        <v>1</v>
      </c>
      <c r="J6" s="10"/>
    </row>
    <row r="7" spans="1:10" ht="27.75" customHeight="1">
      <c r="A7" s="65" t="s">
        <v>26</v>
      </c>
      <c r="B7" s="41" t="s">
        <v>15</v>
      </c>
      <c r="C7" s="42" t="s">
        <v>117</v>
      </c>
      <c r="D7" s="43">
        <v>104.5</v>
      </c>
      <c r="E7" s="9">
        <f t="shared" si="0"/>
        <v>20.900000000000002</v>
      </c>
      <c r="F7" s="9">
        <v>87.6</v>
      </c>
      <c r="G7" s="9">
        <f t="shared" si="1"/>
        <v>52.559999999999995</v>
      </c>
      <c r="H7" s="9">
        <f t="shared" si="2"/>
        <v>73.46</v>
      </c>
      <c r="I7" s="37">
        <v>2</v>
      </c>
      <c r="J7" s="10"/>
    </row>
    <row r="8" spans="1:10" ht="27.75" customHeight="1">
      <c r="A8" s="64" t="s">
        <v>29</v>
      </c>
      <c r="B8" s="47" t="s">
        <v>15</v>
      </c>
      <c r="C8" s="48" t="s">
        <v>117</v>
      </c>
      <c r="D8" s="50">
        <v>95</v>
      </c>
      <c r="E8" s="9">
        <f t="shared" si="0"/>
        <v>19</v>
      </c>
      <c r="F8" s="9">
        <v>87.2</v>
      </c>
      <c r="G8" s="9">
        <f t="shared" si="1"/>
        <v>52.32</v>
      </c>
      <c r="H8" s="9">
        <f t="shared" si="2"/>
        <v>71.32</v>
      </c>
      <c r="I8" s="37">
        <v>3</v>
      </c>
      <c r="J8" s="51"/>
    </row>
    <row r="9" spans="1:10" ht="27.75" customHeight="1">
      <c r="A9" s="41" t="s">
        <v>28</v>
      </c>
      <c r="B9" s="41" t="s">
        <v>15</v>
      </c>
      <c r="C9" s="42" t="s">
        <v>117</v>
      </c>
      <c r="D9" s="43">
        <v>96</v>
      </c>
      <c r="E9" s="9">
        <f t="shared" si="0"/>
        <v>19.200000000000003</v>
      </c>
      <c r="F9" s="9">
        <v>86</v>
      </c>
      <c r="G9" s="9">
        <f t="shared" si="1"/>
        <v>51.6</v>
      </c>
      <c r="H9" s="9">
        <f t="shared" si="2"/>
        <v>70.80000000000001</v>
      </c>
      <c r="I9" s="37">
        <v>4</v>
      </c>
      <c r="J9" s="10"/>
    </row>
    <row r="10" spans="1:10" ht="27.75" customHeight="1">
      <c r="A10" s="47" t="s">
        <v>27</v>
      </c>
      <c r="B10" s="47" t="s">
        <v>15</v>
      </c>
      <c r="C10" s="48" t="s">
        <v>117</v>
      </c>
      <c r="D10" s="49">
        <v>99.5</v>
      </c>
      <c r="E10" s="9">
        <f t="shared" si="0"/>
        <v>19.900000000000002</v>
      </c>
      <c r="F10" s="9">
        <v>81.8</v>
      </c>
      <c r="G10" s="9">
        <f t="shared" si="1"/>
        <v>49.08</v>
      </c>
      <c r="H10" s="9">
        <f t="shared" si="2"/>
        <v>68.98</v>
      </c>
      <c r="I10" s="11">
        <v>5</v>
      </c>
      <c r="J10" s="10"/>
    </row>
    <row r="11" spans="1:10" ht="27.75" customHeight="1">
      <c r="A11" s="47" t="s">
        <v>30</v>
      </c>
      <c r="B11" s="47" t="s">
        <v>15</v>
      </c>
      <c r="C11" s="48" t="s">
        <v>117</v>
      </c>
      <c r="D11" s="49">
        <v>90.5</v>
      </c>
      <c r="E11" s="9">
        <f t="shared" si="0"/>
        <v>18.1</v>
      </c>
      <c r="F11" s="52">
        <v>84</v>
      </c>
      <c r="G11" s="9">
        <f t="shared" si="1"/>
        <v>50.4</v>
      </c>
      <c r="H11" s="9">
        <f t="shared" si="2"/>
        <v>68.5</v>
      </c>
      <c r="I11" s="11">
        <v>6</v>
      </c>
      <c r="J11" s="10"/>
    </row>
    <row r="12" spans="1:10" ht="27.75" customHeight="1">
      <c r="A12" s="41" t="s">
        <v>32</v>
      </c>
      <c r="B12" s="47" t="s">
        <v>15</v>
      </c>
      <c r="C12" s="42" t="s">
        <v>117</v>
      </c>
      <c r="D12" s="43">
        <v>87</v>
      </c>
      <c r="E12" s="9">
        <f t="shared" si="0"/>
        <v>17.400000000000002</v>
      </c>
      <c r="F12" s="53">
        <v>84.6</v>
      </c>
      <c r="G12" s="9">
        <f t="shared" si="1"/>
        <v>50.76</v>
      </c>
      <c r="H12" s="9">
        <f t="shared" si="2"/>
        <v>68.16</v>
      </c>
      <c r="I12" s="11">
        <v>7</v>
      </c>
      <c r="J12" s="3"/>
    </row>
    <row r="13" spans="1:10" ht="27.75" customHeight="1">
      <c r="A13" s="41" t="s">
        <v>31</v>
      </c>
      <c r="B13" s="41" t="s">
        <v>18</v>
      </c>
      <c r="C13" s="42" t="s">
        <v>117</v>
      </c>
      <c r="D13" s="43">
        <v>87.5</v>
      </c>
      <c r="E13" s="9">
        <f t="shared" si="0"/>
        <v>17.5</v>
      </c>
      <c r="F13" s="9">
        <v>81.2</v>
      </c>
      <c r="G13" s="9">
        <f t="shared" si="1"/>
        <v>48.72</v>
      </c>
      <c r="H13" s="9">
        <f t="shared" si="2"/>
        <v>66.22</v>
      </c>
      <c r="I13" s="11">
        <v>8</v>
      </c>
      <c r="J13" s="54"/>
    </row>
    <row r="14" spans="1:10" ht="27.75" customHeight="1">
      <c r="A14" s="63" t="s">
        <v>33</v>
      </c>
      <c r="B14" s="47" t="s">
        <v>15</v>
      </c>
      <c r="C14" s="42" t="s">
        <v>117</v>
      </c>
      <c r="D14" s="55">
        <v>77.5</v>
      </c>
      <c r="E14" s="9">
        <f t="shared" si="0"/>
        <v>15.5</v>
      </c>
      <c r="F14" s="1">
        <v>84.2</v>
      </c>
      <c r="G14" s="9">
        <f t="shared" si="1"/>
        <v>50.52</v>
      </c>
      <c r="H14" s="9">
        <f t="shared" si="2"/>
        <v>66.02000000000001</v>
      </c>
      <c r="I14" s="11">
        <v>9</v>
      </c>
      <c r="J14" s="3"/>
    </row>
    <row r="15" spans="1:10" ht="15" customHeight="1">
      <c r="A15" s="84"/>
      <c r="B15" s="85"/>
      <c r="C15" s="85"/>
      <c r="D15" s="85"/>
      <c r="E15" s="85"/>
      <c r="F15" s="85"/>
      <c r="G15" s="85"/>
      <c r="H15" s="85"/>
      <c r="I15" s="85"/>
      <c r="J15" s="86"/>
    </row>
    <row r="16" spans="1:10" ht="27.75" customHeight="1">
      <c r="A16" s="47" t="s">
        <v>71</v>
      </c>
      <c r="B16" s="47" t="s">
        <v>18</v>
      </c>
      <c r="C16" s="42" t="s">
        <v>120</v>
      </c>
      <c r="D16" s="50">
        <v>119.5</v>
      </c>
      <c r="E16" s="9">
        <f>D16/2*0.4</f>
        <v>23.900000000000002</v>
      </c>
      <c r="F16" s="1">
        <v>82.6</v>
      </c>
      <c r="G16" s="1">
        <f>F16*0.6</f>
        <v>49.559999999999995</v>
      </c>
      <c r="H16" s="1">
        <f>E16+G16</f>
        <v>73.46</v>
      </c>
      <c r="I16" s="44">
        <v>1</v>
      </c>
      <c r="J16" s="3"/>
    </row>
    <row r="17" spans="1:10" ht="27.75" customHeight="1">
      <c r="A17" s="41" t="s">
        <v>72</v>
      </c>
      <c r="B17" s="41" t="s">
        <v>18</v>
      </c>
      <c r="C17" s="42" t="s">
        <v>120</v>
      </c>
      <c r="D17" s="43">
        <v>80.5</v>
      </c>
      <c r="E17" s="9">
        <f>D17/2*0.4</f>
        <v>16.1</v>
      </c>
      <c r="F17" s="1">
        <v>83.8</v>
      </c>
      <c r="G17" s="1">
        <f>F17*0.6</f>
        <v>50.279999999999994</v>
      </c>
      <c r="H17" s="1">
        <f>E17+G17</f>
        <v>66.38</v>
      </c>
      <c r="I17" s="44">
        <v>2</v>
      </c>
      <c r="J17" s="3"/>
    </row>
    <row r="18" spans="1:10" ht="18" customHeight="1">
      <c r="A18" s="87"/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27.75" customHeight="1">
      <c r="A19" s="47" t="s">
        <v>73</v>
      </c>
      <c r="B19" s="47" t="s">
        <v>15</v>
      </c>
      <c r="C19" s="48" t="s">
        <v>121</v>
      </c>
      <c r="D19" s="49">
        <v>77.5</v>
      </c>
      <c r="E19" s="9">
        <f>D19/2*0.4</f>
        <v>15.5</v>
      </c>
      <c r="F19" s="1">
        <v>82.6</v>
      </c>
      <c r="G19" s="1">
        <f>F19*0.6</f>
        <v>49.559999999999995</v>
      </c>
      <c r="H19" s="1">
        <f>E19+G19</f>
        <v>65.06</v>
      </c>
      <c r="I19" s="44">
        <v>1</v>
      </c>
      <c r="J19" s="3"/>
    </row>
    <row r="20" spans="1:10" ht="27.75" customHeight="1">
      <c r="A20" s="41" t="s">
        <v>74</v>
      </c>
      <c r="B20" s="41" t="s">
        <v>15</v>
      </c>
      <c r="C20" s="42" t="s">
        <v>121</v>
      </c>
      <c r="D20" s="43">
        <v>62.5</v>
      </c>
      <c r="E20" s="9">
        <f>D20/2*0.4</f>
        <v>12.5</v>
      </c>
      <c r="F20" s="1">
        <v>84.8</v>
      </c>
      <c r="G20" s="1">
        <f>F20*0.6</f>
        <v>50.879999999999995</v>
      </c>
      <c r="H20" s="1">
        <f>E20+G20</f>
        <v>63.379999999999995</v>
      </c>
      <c r="I20" s="44">
        <v>2</v>
      </c>
      <c r="J20" s="3"/>
    </row>
    <row r="21" spans="1:10" ht="27.75" customHeight="1">
      <c r="A21" s="61" t="s">
        <v>75</v>
      </c>
      <c r="B21" s="56" t="s">
        <v>15</v>
      </c>
      <c r="C21" s="56" t="s">
        <v>121</v>
      </c>
      <c r="D21" s="62">
        <v>41.5</v>
      </c>
      <c r="E21" s="9">
        <f>D21/2*0.4</f>
        <v>8.3</v>
      </c>
      <c r="F21" s="1">
        <v>81.8</v>
      </c>
      <c r="G21" s="1">
        <f>F21/2</f>
        <v>40.9</v>
      </c>
      <c r="H21" s="1">
        <f>E21+G21</f>
        <v>49.2</v>
      </c>
      <c r="I21" s="22">
        <v>3</v>
      </c>
      <c r="J21" s="57"/>
    </row>
  </sheetData>
  <sheetProtection formatCells="0" formatColumns="0" formatRows="0" insertColumns="0" insertRows="0" insertHyperlinks="0" deleteColumns="0" deleteRows="0" sort="0" autoFilter="0" pivotTables="0"/>
  <mergeCells count="13">
    <mergeCell ref="A15:J15"/>
    <mergeCell ref="A18:J18"/>
    <mergeCell ref="J3:J5"/>
    <mergeCell ref="D4:E4"/>
    <mergeCell ref="F4:G4"/>
    <mergeCell ref="H4:H5"/>
    <mergeCell ref="A1:J1"/>
    <mergeCell ref="A2:J2"/>
    <mergeCell ref="A3:A5"/>
    <mergeCell ref="B3:B5"/>
    <mergeCell ref="C3:C5"/>
    <mergeCell ref="D3:H3"/>
    <mergeCell ref="I3:I5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24" sqref="M24"/>
    </sheetView>
  </sheetViews>
  <sheetFormatPr defaultColWidth="9.140625" defaultRowHeight="15"/>
  <cols>
    <col min="1" max="1" width="9.421875" style="4" customWidth="1"/>
    <col min="2" max="2" width="5.8515625" style="4" customWidth="1"/>
    <col min="3" max="3" width="14.00390625" style="7" customWidth="1"/>
    <col min="4" max="4" width="7.00390625" style="4" customWidth="1"/>
    <col min="5" max="5" width="8.57421875" style="4" customWidth="1"/>
    <col min="6" max="6" width="8.00390625" style="4" customWidth="1"/>
    <col min="7" max="7" width="8.7109375" style="4" customWidth="1"/>
    <col min="8" max="8" width="8.57421875" style="4" customWidth="1"/>
    <col min="9" max="9" width="9.140625" style="8" customWidth="1"/>
    <col min="10" max="10" width="9.140625" style="2" customWidth="1"/>
  </cols>
  <sheetData>
    <row r="1" spans="1:10" ht="35.25" customHeight="1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4" customHeight="1">
      <c r="A2" s="83" t="s">
        <v>188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ht="19.5" customHeight="1">
      <c r="A3" s="80" t="s">
        <v>3</v>
      </c>
      <c r="B3" s="80" t="s">
        <v>10</v>
      </c>
      <c r="C3" s="80" t="s">
        <v>4</v>
      </c>
      <c r="D3" s="80" t="s">
        <v>5</v>
      </c>
      <c r="E3" s="80"/>
      <c r="F3" s="80"/>
      <c r="G3" s="80"/>
      <c r="H3" s="80"/>
      <c r="I3" s="78" t="s">
        <v>6</v>
      </c>
      <c r="J3" s="80" t="s">
        <v>0</v>
      </c>
    </row>
    <row r="4" spans="1:10" ht="27.75" customHeight="1">
      <c r="A4" s="80"/>
      <c r="B4" s="80"/>
      <c r="C4" s="80"/>
      <c r="D4" s="81" t="s">
        <v>11</v>
      </c>
      <c r="E4" s="81"/>
      <c r="F4" s="81" t="s">
        <v>7</v>
      </c>
      <c r="G4" s="81"/>
      <c r="H4" s="80" t="s">
        <v>8</v>
      </c>
      <c r="I4" s="78"/>
      <c r="J4" s="80"/>
    </row>
    <row r="5" spans="1:10" ht="34.5">
      <c r="A5" s="80"/>
      <c r="B5" s="80"/>
      <c r="C5" s="80"/>
      <c r="D5" s="39" t="s">
        <v>1</v>
      </c>
      <c r="E5" s="39" t="s">
        <v>2</v>
      </c>
      <c r="F5" s="40" t="s">
        <v>9</v>
      </c>
      <c r="G5" s="39" t="s">
        <v>2</v>
      </c>
      <c r="H5" s="80"/>
      <c r="I5" s="78"/>
      <c r="J5" s="80"/>
    </row>
    <row r="6" spans="1:10" ht="22.5" customHeight="1">
      <c r="A6" s="41" t="s">
        <v>124</v>
      </c>
      <c r="B6" s="41" t="s">
        <v>15</v>
      </c>
      <c r="C6" s="42" t="s">
        <v>148</v>
      </c>
      <c r="D6" s="43">
        <v>77.5</v>
      </c>
      <c r="E6" s="9">
        <f aca="true" t="shared" si="0" ref="E6:E29">D6*0.4</f>
        <v>31</v>
      </c>
      <c r="F6" s="1">
        <v>86.67</v>
      </c>
      <c r="G6" s="1">
        <f aca="true" t="shared" si="1" ref="G6:G29">F6*0.6</f>
        <v>52.002</v>
      </c>
      <c r="H6" s="1">
        <f aca="true" t="shared" si="2" ref="H6:H29">E6+G6</f>
        <v>83.00200000000001</v>
      </c>
      <c r="I6" s="37">
        <v>1</v>
      </c>
      <c r="J6" s="58"/>
    </row>
    <row r="7" spans="1:10" ht="22.5" customHeight="1">
      <c r="A7" s="41" t="s">
        <v>132</v>
      </c>
      <c r="B7" s="41" t="s">
        <v>15</v>
      </c>
      <c r="C7" s="42" t="s">
        <v>148</v>
      </c>
      <c r="D7" s="43">
        <v>51.5</v>
      </c>
      <c r="E7" s="9">
        <f t="shared" si="0"/>
        <v>20.6</v>
      </c>
      <c r="F7" s="1">
        <v>90</v>
      </c>
      <c r="G7" s="1">
        <f t="shared" si="1"/>
        <v>54</v>
      </c>
      <c r="H7" s="1">
        <f t="shared" si="2"/>
        <v>74.6</v>
      </c>
      <c r="I7" s="37">
        <v>2</v>
      </c>
      <c r="J7" s="51"/>
    </row>
    <row r="8" spans="1:10" ht="22.5" customHeight="1">
      <c r="A8" s="41" t="s">
        <v>128</v>
      </c>
      <c r="B8" s="41" t="s">
        <v>15</v>
      </c>
      <c r="C8" s="42" t="s">
        <v>148</v>
      </c>
      <c r="D8" s="43">
        <v>56.5</v>
      </c>
      <c r="E8" s="9">
        <f t="shared" si="0"/>
        <v>22.6</v>
      </c>
      <c r="F8" s="1">
        <v>84.67</v>
      </c>
      <c r="G8" s="1">
        <f t="shared" si="1"/>
        <v>50.802</v>
      </c>
      <c r="H8" s="1">
        <f t="shared" si="2"/>
        <v>73.402</v>
      </c>
      <c r="I8" s="37">
        <v>3</v>
      </c>
      <c r="J8" s="10"/>
    </row>
    <row r="9" spans="1:10" ht="22.5" customHeight="1">
      <c r="A9" s="41" t="s">
        <v>126</v>
      </c>
      <c r="B9" s="41" t="s">
        <v>15</v>
      </c>
      <c r="C9" s="42" t="s">
        <v>148</v>
      </c>
      <c r="D9" s="43">
        <v>58.5</v>
      </c>
      <c r="E9" s="9">
        <f t="shared" si="0"/>
        <v>23.400000000000002</v>
      </c>
      <c r="F9" s="1">
        <v>83.17</v>
      </c>
      <c r="G9" s="1">
        <f t="shared" si="1"/>
        <v>49.902</v>
      </c>
      <c r="H9" s="1">
        <f t="shared" si="2"/>
        <v>73.302</v>
      </c>
      <c r="I9" s="37">
        <v>4</v>
      </c>
      <c r="J9" s="10"/>
    </row>
    <row r="10" spans="1:10" ht="22.5" customHeight="1">
      <c r="A10" s="41" t="s">
        <v>135</v>
      </c>
      <c r="B10" s="41" t="s">
        <v>15</v>
      </c>
      <c r="C10" s="42" t="s">
        <v>148</v>
      </c>
      <c r="D10" s="43">
        <v>48.5</v>
      </c>
      <c r="E10" s="9">
        <f t="shared" si="0"/>
        <v>19.400000000000002</v>
      </c>
      <c r="F10" s="1">
        <v>88.33</v>
      </c>
      <c r="G10" s="1">
        <f t="shared" si="1"/>
        <v>52.998</v>
      </c>
      <c r="H10" s="1">
        <f t="shared" si="2"/>
        <v>72.398</v>
      </c>
      <c r="I10" s="37">
        <v>5</v>
      </c>
      <c r="J10" s="3"/>
    </row>
    <row r="11" spans="1:10" ht="22.5" customHeight="1">
      <c r="A11" s="41" t="s">
        <v>134</v>
      </c>
      <c r="B11" s="50" t="s">
        <v>15</v>
      </c>
      <c r="C11" s="42" t="s">
        <v>148</v>
      </c>
      <c r="D11" s="43">
        <v>49</v>
      </c>
      <c r="E11" s="9">
        <f t="shared" si="0"/>
        <v>19.6</v>
      </c>
      <c r="F11" s="1">
        <v>87.33</v>
      </c>
      <c r="G11" s="1">
        <f t="shared" si="1"/>
        <v>52.397999999999996</v>
      </c>
      <c r="H11" s="1">
        <f t="shared" si="2"/>
        <v>71.99799999999999</v>
      </c>
      <c r="I11" s="37">
        <v>6</v>
      </c>
      <c r="J11" s="54"/>
    </row>
    <row r="12" spans="1:10" ht="22.5" customHeight="1">
      <c r="A12" s="41" t="s">
        <v>139</v>
      </c>
      <c r="B12" s="41" t="s">
        <v>15</v>
      </c>
      <c r="C12" s="42" t="s">
        <v>148</v>
      </c>
      <c r="D12" s="43">
        <v>47</v>
      </c>
      <c r="E12" s="9">
        <f t="shared" si="0"/>
        <v>18.8</v>
      </c>
      <c r="F12" s="1">
        <v>88.33</v>
      </c>
      <c r="G12" s="1">
        <f t="shared" si="1"/>
        <v>52.998</v>
      </c>
      <c r="H12" s="1">
        <f t="shared" si="2"/>
        <v>71.798</v>
      </c>
      <c r="I12" s="37">
        <v>7</v>
      </c>
      <c r="J12" s="3"/>
    </row>
    <row r="13" spans="1:10" ht="22.5" customHeight="1">
      <c r="A13" s="41" t="s">
        <v>130</v>
      </c>
      <c r="B13" s="41" t="s">
        <v>15</v>
      </c>
      <c r="C13" s="42" t="s">
        <v>148</v>
      </c>
      <c r="D13" s="43">
        <v>54.5</v>
      </c>
      <c r="E13" s="9">
        <f t="shared" si="0"/>
        <v>21.8</v>
      </c>
      <c r="F13" s="1">
        <v>83</v>
      </c>
      <c r="G13" s="1">
        <f t="shared" si="1"/>
        <v>49.8</v>
      </c>
      <c r="H13" s="1">
        <f t="shared" si="2"/>
        <v>71.6</v>
      </c>
      <c r="I13" s="37">
        <v>8</v>
      </c>
      <c r="J13" s="10"/>
    </row>
    <row r="14" spans="1:10" ht="22.5" customHeight="1">
      <c r="A14" s="41" t="s">
        <v>131</v>
      </c>
      <c r="B14" s="41" t="s">
        <v>15</v>
      </c>
      <c r="C14" s="42" t="s">
        <v>148</v>
      </c>
      <c r="D14" s="43">
        <v>52.5</v>
      </c>
      <c r="E14" s="9">
        <f t="shared" si="0"/>
        <v>21</v>
      </c>
      <c r="F14" s="1">
        <v>83</v>
      </c>
      <c r="G14" s="1">
        <f t="shared" si="1"/>
        <v>49.8</v>
      </c>
      <c r="H14" s="1">
        <f t="shared" si="2"/>
        <v>70.8</v>
      </c>
      <c r="I14" s="37">
        <v>9</v>
      </c>
      <c r="J14" s="10"/>
    </row>
    <row r="15" spans="1:10" ht="22.5" customHeight="1">
      <c r="A15" s="41" t="s">
        <v>129</v>
      </c>
      <c r="B15" s="41" t="s">
        <v>15</v>
      </c>
      <c r="C15" s="42" t="s">
        <v>148</v>
      </c>
      <c r="D15" s="43">
        <v>55</v>
      </c>
      <c r="E15" s="9">
        <f t="shared" si="0"/>
        <v>22</v>
      </c>
      <c r="F15" s="1">
        <v>80.67</v>
      </c>
      <c r="G15" s="1">
        <f t="shared" si="1"/>
        <v>48.402</v>
      </c>
      <c r="H15" s="1">
        <f t="shared" si="2"/>
        <v>70.402</v>
      </c>
      <c r="I15" s="37">
        <v>10</v>
      </c>
      <c r="J15" s="10"/>
    </row>
    <row r="16" spans="1:10" ht="22.5" customHeight="1">
      <c r="A16" s="41" t="s">
        <v>136</v>
      </c>
      <c r="B16" s="41" t="s">
        <v>15</v>
      </c>
      <c r="C16" s="42" t="s">
        <v>148</v>
      </c>
      <c r="D16" s="43">
        <v>48.5</v>
      </c>
      <c r="E16" s="9">
        <f t="shared" si="0"/>
        <v>19.400000000000002</v>
      </c>
      <c r="F16" s="1">
        <v>85</v>
      </c>
      <c r="G16" s="1">
        <f t="shared" si="1"/>
        <v>51</v>
      </c>
      <c r="H16" s="1">
        <f t="shared" si="2"/>
        <v>70.4</v>
      </c>
      <c r="I16" s="37">
        <v>11</v>
      </c>
      <c r="J16" s="3"/>
    </row>
    <row r="17" spans="1:10" ht="22.5" customHeight="1">
      <c r="A17" s="41" t="s">
        <v>142</v>
      </c>
      <c r="B17" s="50" t="s">
        <v>15</v>
      </c>
      <c r="C17" s="42" t="s">
        <v>148</v>
      </c>
      <c r="D17" s="43">
        <v>45.5</v>
      </c>
      <c r="E17" s="9">
        <f t="shared" si="0"/>
        <v>18.2</v>
      </c>
      <c r="F17" s="1">
        <v>86.83</v>
      </c>
      <c r="G17" s="1">
        <f t="shared" si="1"/>
        <v>52.098</v>
      </c>
      <c r="H17" s="1">
        <f t="shared" si="2"/>
        <v>70.298</v>
      </c>
      <c r="I17" s="37">
        <v>12</v>
      </c>
      <c r="J17" s="3"/>
    </row>
    <row r="18" spans="1:10" ht="22.5" customHeight="1">
      <c r="A18" s="41" t="s">
        <v>127</v>
      </c>
      <c r="B18" s="41" t="s">
        <v>15</v>
      </c>
      <c r="C18" s="42" t="s">
        <v>148</v>
      </c>
      <c r="D18" s="43">
        <v>56.5</v>
      </c>
      <c r="E18" s="9">
        <f t="shared" si="0"/>
        <v>22.6</v>
      </c>
      <c r="F18" s="1">
        <v>78.33</v>
      </c>
      <c r="G18" s="1">
        <f t="shared" si="1"/>
        <v>46.998</v>
      </c>
      <c r="H18" s="1">
        <f t="shared" si="2"/>
        <v>69.598</v>
      </c>
      <c r="I18" s="37">
        <v>13</v>
      </c>
      <c r="J18" s="10"/>
    </row>
    <row r="19" spans="1:10" ht="22.5" customHeight="1">
      <c r="A19" s="41" t="s">
        <v>146</v>
      </c>
      <c r="B19" s="41" t="s">
        <v>15</v>
      </c>
      <c r="C19" s="42" t="s">
        <v>148</v>
      </c>
      <c r="D19" s="43">
        <v>45</v>
      </c>
      <c r="E19" s="9">
        <f t="shared" si="0"/>
        <v>18</v>
      </c>
      <c r="F19" s="1">
        <v>85.5</v>
      </c>
      <c r="G19" s="1">
        <f t="shared" si="1"/>
        <v>51.3</v>
      </c>
      <c r="H19" s="1">
        <f t="shared" si="2"/>
        <v>69.3</v>
      </c>
      <c r="I19" s="37">
        <v>14</v>
      </c>
      <c r="J19" s="3"/>
    </row>
    <row r="20" spans="1:10" ht="22.5" customHeight="1">
      <c r="A20" s="41" t="s">
        <v>141</v>
      </c>
      <c r="B20" s="45" t="s">
        <v>15</v>
      </c>
      <c r="C20" s="42" t="s">
        <v>148</v>
      </c>
      <c r="D20" s="43">
        <v>46.5</v>
      </c>
      <c r="E20" s="9">
        <f t="shared" si="0"/>
        <v>18.6</v>
      </c>
      <c r="F20" s="1">
        <v>84.33</v>
      </c>
      <c r="G20" s="1">
        <f t="shared" si="1"/>
        <v>50.598</v>
      </c>
      <c r="H20" s="1">
        <f t="shared" si="2"/>
        <v>69.19800000000001</v>
      </c>
      <c r="I20" s="37">
        <v>15</v>
      </c>
      <c r="J20" s="3"/>
    </row>
    <row r="21" spans="1:10" ht="22.5" customHeight="1">
      <c r="A21" s="41" t="s">
        <v>133</v>
      </c>
      <c r="B21" s="41" t="s">
        <v>15</v>
      </c>
      <c r="C21" s="42" t="s">
        <v>148</v>
      </c>
      <c r="D21" s="43">
        <v>49</v>
      </c>
      <c r="E21" s="9">
        <f t="shared" si="0"/>
        <v>19.6</v>
      </c>
      <c r="F21" s="1">
        <v>81.17</v>
      </c>
      <c r="G21" s="1">
        <f t="shared" si="1"/>
        <v>48.702</v>
      </c>
      <c r="H21" s="1">
        <f t="shared" si="2"/>
        <v>68.30199999999999</v>
      </c>
      <c r="I21" s="37">
        <v>16</v>
      </c>
      <c r="J21" s="10"/>
    </row>
    <row r="22" spans="1:10" ht="22.5" customHeight="1">
      <c r="A22" s="41" t="s">
        <v>144</v>
      </c>
      <c r="B22" s="41" t="s">
        <v>15</v>
      </c>
      <c r="C22" s="42" t="s">
        <v>148</v>
      </c>
      <c r="D22" s="43">
        <v>45</v>
      </c>
      <c r="E22" s="9">
        <f t="shared" si="0"/>
        <v>18</v>
      </c>
      <c r="F22" s="1">
        <v>81.67</v>
      </c>
      <c r="G22" s="1">
        <f t="shared" si="1"/>
        <v>49.002</v>
      </c>
      <c r="H22" s="1">
        <f t="shared" si="2"/>
        <v>67.00200000000001</v>
      </c>
      <c r="I22" s="37">
        <v>17</v>
      </c>
      <c r="J22" s="3"/>
    </row>
    <row r="23" spans="1:10" ht="22.5" customHeight="1">
      <c r="A23" s="41" t="s">
        <v>145</v>
      </c>
      <c r="B23" s="41" t="s">
        <v>15</v>
      </c>
      <c r="C23" s="42" t="s">
        <v>148</v>
      </c>
      <c r="D23" s="43">
        <v>45</v>
      </c>
      <c r="E23" s="9">
        <f t="shared" si="0"/>
        <v>18</v>
      </c>
      <c r="F23" s="1">
        <v>81.67</v>
      </c>
      <c r="G23" s="1">
        <f t="shared" si="1"/>
        <v>49.002</v>
      </c>
      <c r="H23" s="1">
        <f t="shared" si="2"/>
        <v>67.00200000000001</v>
      </c>
      <c r="I23" s="37">
        <v>17</v>
      </c>
      <c r="J23" s="3"/>
    </row>
    <row r="24" spans="1:10" ht="22.5" customHeight="1">
      <c r="A24" s="41" t="s">
        <v>140</v>
      </c>
      <c r="B24" s="41" t="s">
        <v>15</v>
      </c>
      <c r="C24" s="42" t="s">
        <v>148</v>
      </c>
      <c r="D24" s="43">
        <v>47</v>
      </c>
      <c r="E24" s="9">
        <f t="shared" si="0"/>
        <v>18.8</v>
      </c>
      <c r="F24" s="1">
        <v>80.33</v>
      </c>
      <c r="G24" s="1">
        <f t="shared" si="1"/>
        <v>48.198</v>
      </c>
      <c r="H24" s="1">
        <f t="shared" si="2"/>
        <v>66.998</v>
      </c>
      <c r="I24" s="11">
        <v>19</v>
      </c>
      <c r="J24" s="3"/>
    </row>
    <row r="25" spans="1:10" ht="22.5" customHeight="1">
      <c r="A25" s="41" t="s">
        <v>137</v>
      </c>
      <c r="B25" s="41" t="s">
        <v>15</v>
      </c>
      <c r="C25" s="42" t="s">
        <v>148</v>
      </c>
      <c r="D25" s="43">
        <v>48.5</v>
      </c>
      <c r="E25" s="9">
        <f t="shared" si="0"/>
        <v>19.400000000000002</v>
      </c>
      <c r="F25" s="1">
        <v>79</v>
      </c>
      <c r="G25" s="1">
        <f t="shared" si="1"/>
        <v>47.4</v>
      </c>
      <c r="H25" s="1">
        <f t="shared" si="2"/>
        <v>66.8</v>
      </c>
      <c r="I25" s="11">
        <v>20</v>
      </c>
      <c r="J25" s="3"/>
    </row>
    <row r="26" spans="1:10" ht="22.5" customHeight="1">
      <c r="A26" s="41" t="s">
        <v>147</v>
      </c>
      <c r="B26" s="41" t="s">
        <v>15</v>
      </c>
      <c r="C26" s="42" t="s">
        <v>148</v>
      </c>
      <c r="D26" s="43">
        <v>43</v>
      </c>
      <c r="E26" s="9">
        <f t="shared" si="0"/>
        <v>17.2</v>
      </c>
      <c r="F26" s="1">
        <v>81.17</v>
      </c>
      <c r="G26" s="1">
        <f t="shared" si="1"/>
        <v>48.702</v>
      </c>
      <c r="H26" s="1">
        <f t="shared" si="2"/>
        <v>65.902</v>
      </c>
      <c r="I26" s="11">
        <v>21</v>
      </c>
      <c r="J26" s="3"/>
    </row>
    <row r="27" spans="1:10" ht="22.5" customHeight="1">
      <c r="A27" s="41" t="s">
        <v>143</v>
      </c>
      <c r="B27" s="50" t="s">
        <v>15</v>
      </c>
      <c r="C27" s="42" t="s">
        <v>148</v>
      </c>
      <c r="D27" s="43">
        <v>45.5</v>
      </c>
      <c r="E27" s="9">
        <f t="shared" si="0"/>
        <v>18.2</v>
      </c>
      <c r="F27" s="1">
        <v>79.33</v>
      </c>
      <c r="G27" s="1">
        <f t="shared" si="1"/>
        <v>47.598</v>
      </c>
      <c r="H27" s="1">
        <f t="shared" si="2"/>
        <v>65.798</v>
      </c>
      <c r="I27" s="11">
        <v>22</v>
      </c>
      <c r="J27" s="3"/>
    </row>
    <row r="28" spans="1:10" ht="22.5" customHeight="1">
      <c r="A28" s="41" t="s">
        <v>138</v>
      </c>
      <c r="B28" s="41" t="s">
        <v>15</v>
      </c>
      <c r="C28" s="42" t="s">
        <v>148</v>
      </c>
      <c r="D28" s="43">
        <v>48</v>
      </c>
      <c r="E28" s="9">
        <f t="shared" si="0"/>
        <v>19.200000000000003</v>
      </c>
      <c r="F28" s="1">
        <v>77.33</v>
      </c>
      <c r="G28" s="1">
        <f t="shared" si="1"/>
        <v>46.397999999999996</v>
      </c>
      <c r="H28" s="1">
        <f t="shared" si="2"/>
        <v>65.598</v>
      </c>
      <c r="I28" s="11">
        <v>23</v>
      </c>
      <c r="J28" s="3"/>
    </row>
    <row r="29" spans="1:10" ht="22.5" customHeight="1">
      <c r="A29" s="41" t="s">
        <v>125</v>
      </c>
      <c r="B29" s="41" t="s">
        <v>15</v>
      </c>
      <c r="C29" s="42" t="s">
        <v>148</v>
      </c>
      <c r="D29" s="43">
        <v>60</v>
      </c>
      <c r="E29" s="9">
        <f t="shared" si="0"/>
        <v>24</v>
      </c>
      <c r="F29" s="1">
        <v>0</v>
      </c>
      <c r="G29" s="1">
        <f t="shared" si="1"/>
        <v>0</v>
      </c>
      <c r="H29" s="1">
        <f t="shared" si="2"/>
        <v>24</v>
      </c>
      <c r="I29" s="11">
        <v>24</v>
      </c>
      <c r="J29" s="54" t="s">
        <v>151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J1"/>
    <mergeCell ref="A2:J2"/>
    <mergeCell ref="A3:A5"/>
    <mergeCell ref="B3:B5"/>
    <mergeCell ref="C3:C5"/>
    <mergeCell ref="D3:H3"/>
    <mergeCell ref="I3:I5"/>
    <mergeCell ref="J3:J5"/>
    <mergeCell ref="D4:E4"/>
    <mergeCell ref="F4:G4"/>
    <mergeCell ref="H4:H5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7" sqref="L7"/>
    </sheetView>
  </sheetViews>
  <sheetFormatPr defaultColWidth="9.140625" defaultRowHeight="15"/>
  <cols>
    <col min="1" max="1" width="9.421875" style="4" customWidth="1"/>
    <col min="2" max="2" width="5.8515625" style="4" customWidth="1"/>
    <col min="3" max="3" width="12.421875" style="7" customWidth="1"/>
    <col min="4" max="4" width="7.00390625" style="4" customWidth="1"/>
    <col min="5" max="5" width="8.57421875" style="4" customWidth="1"/>
    <col min="6" max="7" width="8.00390625" style="4" customWidth="1"/>
    <col min="8" max="8" width="8.7109375" style="4" customWidth="1"/>
    <col min="9" max="9" width="8.57421875" style="4" customWidth="1"/>
    <col min="10" max="10" width="7.28125" style="8" customWidth="1"/>
    <col min="11" max="11" width="7.7109375" style="27" customWidth="1"/>
  </cols>
  <sheetData>
    <row r="1" spans="1:11" ht="35.25" customHeight="1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4" customHeight="1">
      <c r="A2" s="69" t="s">
        <v>13</v>
      </c>
      <c r="B2" s="70"/>
      <c r="C2" s="70"/>
      <c r="D2" s="70"/>
      <c r="E2" s="70"/>
      <c r="F2" s="70"/>
      <c r="G2" s="70"/>
      <c r="H2" s="70"/>
      <c r="I2" s="70"/>
      <c r="J2" s="71"/>
      <c r="K2" s="71"/>
    </row>
    <row r="3" spans="1:11" ht="19.5" customHeight="1">
      <c r="A3" s="72" t="s">
        <v>3</v>
      </c>
      <c r="B3" s="72" t="s">
        <v>10</v>
      </c>
      <c r="C3" s="72" t="s">
        <v>4</v>
      </c>
      <c r="D3" s="72" t="s">
        <v>5</v>
      </c>
      <c r="E3" s="72"/>
      <c r="F3" s="72"/>
      <c r="G3" s="72"/>
      <c r="H3" s="72"/>
      <c r="I3" s="72"/>
      <c r="J3" s="90" t="s">
        <v>6</v>
      </c>
      <c r="K3" s="91" t="s">
        <v>0</v>
      </c>
    </row>
    <row r="4" spans="1:11" ht="27.75" customHeight="1">
      <c r="A4" s="72"/>
      <c r="B4" s="72"/>
      <c r="C4" s="72"/>
      <c r="D4" s="79" t="s">
        <v>11</v>
      </c>
      <c r="E4" s="79"/>
      <c r="F4" s="79" t="s">
        <v>7</v>
      </c>
      <c r="G4" s="79"/>
      <c r="H4" s="79"/>
      <c r="I4" s="72" t="s">
        <v>8</v>
      </c>
      <c r="J4" s="90"/>
      <c r="K4" s="91"/>
    </row>
    <row r="5" spans="1:11" ht="34.5">
      <c r="A5" s="72"/>
      <c r="B5" s="72"/>
      <c r="C5" s="72"/>
      <c r="D5" s="5" t="s">
        <v>1</v>
      </c>
      <c r="E5" s="5" t="s">
        <v>2</v>
      </c>
      <c r="F5" s="6" t="s">
        <v>9</v>
      </c>
      <c r="G5" s="25" t="s">
        <v>152</v>
      </c>
      <c r="H5" s="5" t="s">
        <v>2</v>
      </c>
      <c r="I5" s="72"/>
      <c r="J5" s="90"/>
      <c r="K5" s="91"/>
    </row>
    <row r="6" spans="1:11" s="4" customFormat="1" ht="24">
      <c r="A6" s="14" t="s">
        <v>80</v>
      </c>
      <c r="B6" s="14" t="s">
        <v>15</v>
      </c>
      <c r="C6" s="16" t="s">
        <v>123</v>
      </c>
      <c r="D6" s="19">
        <v>147</v>
      </c>
      <c r="E6" s="9">
        <f aca="true" t="shared" si="0" ref="E6:E43">D6/4</f>
        <v>36.75</v>
      </c>
      <c r="F6" s="1">
        <v>93</v>
      </c>
      <c r="G6" s="1">
        <f aca="true" t="shared" si="1" ref="G6:G15">F6*0.99318</f>
        <v>92.36574</v>
      </c>
      <c r="H6" s="1">
        <f aca="true" t="shared" si="2" ref="H6:H41">G6/2</f>
        <v>46.18287</v>
      </c>
      <c r="I6" s="1">
        <f aca="true" t="shared" si="3" ref="I6:I41">E6+H6</f>
        <v>82.93287000000001</v>
      </c>
      <c r="J6" s="44">
        <v>1</v>
      </c>
      <c r="K6" s="26" t="s">
        <v>150</v>
      </c>
    </row>
    <row r="7" spans="1:11" s="4" customFormat="1" ht="24">
      <c r="A7" s="66" t="s">
        <v>79</v>
      </c>
      <c r="B7" s="17" t="s">
        <v>15</v>
      </c>
      <c r="C7" s="16" t="s">
        <v>123</v>
      </c>
      <c r="D7" s="18">
        <v>147.5</v>
      </c>
      <c r="E7" s="9">
        <f t="shared" si="0"/>
        <v>36.875</v>
      </c>
      <c r="F7" s="1">
        <v>89.67</v>
      </c>
      <c r="G7" s="1">
        <f t="shared" si="1"/>
        <v>89.0584506</v>
      </c>
      <c r="H7" s="1">
        <f t="shared" si="2"/>
        <v>44.5292253</v>
      </c>
      <c r="I7" s="1">
        <f t="shared" si="3"/>
        <v>81.40422530000001</v>
      </c>
      <c r="J7" s="44">
        <v>2</v>
      </c>
      <c r="K7" s="26" t="s">
        <v>150</v>
      </c>
    </row>
    <row r="8" spans="1:11" s="4" customFormat="1" ht="24">
      <c r="A8" s="67" t="s">
        <v>84</v>
      </c>
      <c r="B8" s="14" t="s">
        <v>15</v>
      </c>
      <c r="C8" s="16" t="s">
        <v>123</v>
      </c>
      <c r="D8" s="19">
        <v>144</v>
      </c>
      <c r="E8" s="9">
        <f t="shared" si="0"/>
        <v>36</v>
      </c>
      <c r="F8" s="1">
        <v>89</v>
      </c>
      <c r="G8" s="1">
        <f t="shared" si="1"/>
        <v>88.39301999999999</v>
      </c>
      <c r="H8" s="1">
        <f t="shared" si="2"/>
        <v>44.196509999999996</v>
      </c>
      <c r="I8" s="1">
        <f t="shared" si="3"/>
        <v>80.19650999999999</v>
      </c>
      <c r="J8" s="44">
        <v>3</v>
      </c>
      <c r="K8" s="26" t="s">
        <v>150</v>
      </c>
    </row>
    <row r="9" spans="1:11" s="4" customFormat="1" ht="24">
      <c r="A9" s="66" t="s">
        <v>85</v>
      </c>
      <c r="B9" s="17" t="s">
        <v>15</v>
      </c>
      <c r="C9" s="16" t="s">
        <v>123</v>
      </c>
      <c r="D9" s="18">
        <v>143</v>
      </c>
      <c r="E9" s="9">
        <f t="shared" si="0"/>
        <v>35.75</v>
      </c>
      <c r="F9" s="1">
        <v>86.67</v>
      </c>
      <c r="G9" s="1">
        <f t="shared" si="1"/>
        <v>86.0789106</v>
      </c>
      <c r="H9" s="1">
        <f t="shared" si="2"/>
        <v>43.0394553</v>
      </c>
      <c r="I9" s="1">
        <f t="shared" si="3"/>
        <v>78.7894553</v>
      </c>
      <c r="J9" s="44">
        <v>4</v>
      </c>
      <c r="K9" s="26" t="s">
        <v>150</v>
      </c>
    </row>
    <row r="10" spans="1:11" s="4" customFormat="1" ht="24">
      <c r="A10" s="66" t="s">
        <v>78</v>
      </c>
      <c r="B10" s="17" t="s">
        <v>15</v>
      </c>
      <c r="C10" s="16" t="s">
        <v>123</v>
      </c>
      <c r="D10" s="18">
        <v>148</v>
      </c>
      <c r="E10" s="9">
        <f t="shared" si="0"/>
        <v>37</v>
      </c>
      <c r="F10" s="1">
        <v>83.67</v>
      </c>
      <c r="G10" s="1">
        <f t="shared" si="1"/>
        <v>83.0993706</v>
      </c>
      <c r="H10" s="1">
        <f t="shared" si="2"/>
        <v>41.5496853</v>
      </c>
      <c r="I10" s="1">
        <f t="shared" si="3"/>
        <v>78.5496853</v>
      </c>
      <c r="J10" s="44">
        <v>5</v>
      </c>
      <c r="K10" s="26" t="s">
        <v>150</v>
      </c>
    </row>
    <row r="11" spans="1:11" s="4" customFormat="1" ht="24">
      <c r="A11" s="17" t="s">
        <v>83</v>
      </c>
      <c r="B11" s="17" t="s">
        <v>15</v>
      </c>
      <c r="C11" s="16" t="s">
        <v>123</v>
      </c>
      <c r="D11" s="18">
        <v>144.5</v>
      </c>
      <c r="E11" s="9">
        <f t="shared" si="0"/>
        <v>36.125</v>
      </c>
      <c r="F11" s="1">
        <v>85</v>
      </c>
      <c r="G11" s="1">
        <f t="shared" si="1"/>
        <v>84.4203</v>
      </c>
      <c r="H11" s="1">
        <f t="shared" si="2"/>
        <v>42.21015</v>
      </c>
      <c r="I11" s="1">
        <f t="shared" si="3"/>
        <v>78.33515</v>
      </c>
      <c r="J11" s="44">
        <v>6</v>
      </c>
      <c r="K11" s="26" t="s">
        <v>150</v>
      </c>
    </row>
    <row r="12" spans="1:11" s="4" customFormat="1" ht="24">
      <c r="A12" s="17" t="s">
        <v>81</v>
      </c>
      <c r="B12" s="17" t="s">
        <v>15</v>
      </c>
      <c r="C12" s="16" t="s">
        <v>123</v>
      </c>
      <c r="D12" s="18">
        <v>146.5</v>
      </c>
      <c r="E12" s="9">
        <f t="shared" si="0"/>
        <v>36.625</v>
      </c>
      <c r="F12" s="1">
        <v>82.67</v>
      </c>
      <c r="G12" s="1">
        <f t="shared" si="1"/>
        <v>82.10619059999999</v>
      </c>
      <c r="H12" s="1">
        <f t="shared" si="2"/>
        <v>41.053095299999995</v>
      </c>
      <c r="I12" s="1">
        <f t="shared" si="3"/>
        <v>77.6780953</v>
      </c>
      <c r="J12" s="44">
        <v>7</v>
      </c>
      <c r="K12" s="26" t="s">
        <v>150</v>
      </c>
    </row>
    <row r="13" spans="1:11" s="4" customFormat="1" ht="24">
      <c r="A13" s="17" t="s">
        <v>88</v>
      </c>
      <c r="B13" s="17" t="s">
        <v>15</v>
      </c>
      <c r="C13" s="16" t="s">
        <v>123</v>
      </c>
      <c r="D13" s="18">
        <v>133.5</v>
      </c>
      <c r="E13" s="9">
        <f t="shared" si="0"/>
        <v>33.375</v>
      </c>
      <c r="F13" s="1">
        <v>88</v>
      </c>
      <c r="G13" s="1">
        <f t="shared" si="1"/>
        <v>87.39984</v>
      </c>
      <c r="H13" s="1">
        <f t="shared" si="2"/>
        <v>43.69992</v>
      </c>
      <c r="I13" s="1">
        <f t="shared" si="3"/>
        <v>77.07491999999999</v>
      </c>
      <c r="J13" s="44">
        <v>8</v>
      </c>
      <c r="K13" s="26" t="s">
        <v>150</v>
      </c>
    </row>
    <row r="14" spans="1:11" s="4" customFormat="1" ht="24">
      <c r="A14" s="17" t="s">
        <v>82</v>
      </c>
      <c r="B14" s="17" t="s">
        <v>15</v>
      </c>
      <c r="C14" s="16" t="s">
        <v>123</v>
      </c>
      <c r="D14" s="18">
        <v>144.5</v>
      </c>
      <c r="E14" s="9">
        <f t="shared" si="0"/>
        <v>36.125</v>
      </c>
      <c r="F14" s="1">
        <v>80.67</v>
      </c>
      <c r="G14" s="1">
        <f t="shared" si="1"/>
        <v>80.1198306</v>
      </c>
      <c r="H14" s="1">
        <f t="shared" si="2"/>
        <v>40.0599153</v>
      </c>
      <c r="I14" s="1">
        <f t="shared" si="3"/>
        <v>76.1849153</v>
      </c>
      <c r="J14" s="44">
        <v>9</v>
      </c>
      <c r="K14" s="26" t="s">
        <v>150</v>
      </c>
    </row>
    <row r="15" spans="1:11" s="4" customFormat="1" ht="24">
      <c r="A15" s="14" t="s">
        <v>95</v>
      </c>
      <c r="B15" s="14" t="s">
        <v>15</v>
      </c>
      <c r="C15" s="16" t="s">
        <v>123</v>
      </c>
      <c r="D15" s="19">
        <v>126</v>
      </c>
      <c r="E15" s="9">
        <f t="shared" si="0"/>
        <v>31.5</v>
      </c>
      <c r="F15" s="1">
        <v>89</v>
      </c>
      <c r="G15" s="1">
        <f t="shared" si="1"/>
        <v>88.39301999999999</v>
      </c>
      <c r="H15" s="1">
        <f t="shared" si="2"/>
        <v>44.196509999999996</v>
      </c>
      <c r="I15" s="1">
        <f t="shared" si="3"/>
        <v>75.69650999999999</v>
      </c>
      <c r="J15" s="44">
        <v>10</v>
      </c>
      <c r="K15" s="26" t="s">
        <v>150</v>
      </c>
    </row>
    <row r="16" spans="1:11" s="4" customFormat="1" ht="24">
      <c r="A16" s="60" t="s">
        <v>94</v>
      </c>
      <c r="B16" s="14" t="s">
        <v>15</v>
      </c>
      <c r="C16" s="16" t="s">
        <v>123</v>
      </c>
      <c r="D16" s="20">
        <v>130.5</v>
      </c>
      <c r="E16" s="9">
        <f t="shared" si="0"/>
        <v>32.625</v>
      </c>
      <c r="F16" s="1">
        <v>83.67</v>
      </c>
      <c r="G16" s="1">
        <f>F16*1.0215</f>
        <v>85.468905</v>
      </c>
      <c r="H16" s="1">
        <f t="shared" si="2"/>
        <v>42.7344525</v>
      </c>
      <c r="I16" s="1">
        <f t="shared" si="3"/>
        <v>75.3594525</v>
      </c>
      <c r="J16" s="44">
        <v>11</v>
      </c>
      <c r="K16" s="26" t="s">
        <v>149</v>
      </c>
    </row>
    <row r="17" spans="1:11" s="4" customFormat="1" ht="24">
      <c r="A17" s="17" t="s">
        <v>86</v>
      </c>
      <c r="B17" s="17" t="s">
        <v>15</v>
      </c>
      <c r="C17" s="16" t="s">
        <v>123</v>
      </c>
      <c r="D17" s="18">
        <v>136.5</v>
      </c>
      <c r="E17" s="9">
        <f t="shared" si="0"/>
        <v>34.125</v>
      </c>
      <c r="F17" s="1">
        <v>82.33</v>
      </c>
      <c r="G17" s="1">
        <f>F17*0.99318</f>
        <v>81.7685094</v>
      </c>
      <c r="H17" s="1">
        <f t="shared" si="2"/>
        <v>40.8842547</v>
      </c>
      <c r="I17" s="1">
        <f t="shared" si="3"/>
        <v>75.0092547</v>
      </c>
      <c r="J17" s="44">
        <v>12</v>
      </c>
      <c r="K17" s="26" t="s">
        <v>150</v>
      </c>
    </row>
    <row r="18" spans="1:11" s="4" customFormat="1" ht="24">
      <c r="A18" s="17" t="s">
        <v>87</v>
      </c>
      <c r="B18" s="17" t="s">
        <v>15</v>
      </c>
      <c r="C18" s="16" t="s">
        <v>123</v>
      </c>
      <c r="D18" s="18">
        <v>134</v>
      </c>
      <c r="E18" s="9">
        <f t="shared" si="0"/>
        <v>33.5</v>
      </c>
      <c r="F18" s="1">
        <v>83</v>
      </c>
      <c r="G18" s="1">
        <f>F18*0.99318</f>
        <v>82.43393999999999</v>
      </c>
      <c r="H18" s="1">
        <f t="shared" si="2"/>
        <v>41.216969999999996</v>
      </c>
      <c r="I18" s="1">
        <f t="shared" si="3"/>
        <v>74.71697</v>
      </c>
      <c r="J18" s="44">
        <v>13</v>
      </c>
      <c r="K18" s="26" t="s">
        <v>150</v>
      </c>
    </row>
    <row r="19" spans="1:11" s="4" customFormat="1" ht="24">
      <c r="A19" s="14" t="s">
        <v>90</v>
      </c>
      <c r="B19" s="14" t="s">
        <v>15</v>
      </c>
      <c r="C19" s="16" t="s">
        <v>123</v>
      </c>
      <c r="D19" s="19">
        <v>132.5</v>
      </c>
      <c r="E19" s="9">
        <f t="shared" si="0"/>
        <v>33.125</v>
      </c>
      <c r="F19" s="1">
        <v>83.67</v>
      </c>
      <c r="G19" s="1">
        <f>F19*0.99318</f>
        <v>83.0993706</v>
      </c>
      <c r="H19" s="1">
        <f t="shared" si="2"/>
        <v>41.5496853</v>
      </c>
      <c r="I19" s="1">
        <f t="shared" si="3"/>
        <v>74.6746853</v>
      </c>
      <c r="J19" s="44">
        <v>14</v>
      </c>
      <c r="K19" s="26" t="s">
        <v>150</v>
      </c>
    </row>
    <row r="20" spans="1:11" s="4" customFormat="1" ht="24">
      <c r="A20" s="14" t="s">
        <v>92</v>
      </c>
      <c r="B20" s="17" t="s">
        <v>15</v>
      </c>
      <c r="C20" s="16" t="s">
        <v>123</v>
      </c>
      <c r="D20" s="19">
        <v>131.5</v>
      </c>
      <c r="E20" s="9">
        <f t="shared" si="0"/>
        <v>32.875</v>
      </c>
      <c r="F20" s="1">
        <v>84</v>
      </c>
      <c r="G20" s="1">
        <f>F20*0.99318</f>
        <v>83.42712</v>
      </c>
      <c r="H20" s="1">
        <f t="shared" si="2"/>
        <v>41.71356</v>
      </c>
      <c r="I20" s="1">
        <f t="shared" si="3"/>
        <v>74.58856</v>
      </c>
      <c r="J20" s="44">
        <v>15</v>
      </c>
      <c r="K20" s="26" t="s">
        <v>150</v>
      </c>
    </row>
    <row r="21" spans="1:11" s="4" customFormat="1" ht="24">
      <c r="A21" s="14" t="s">
        <v>93</v>
      </c>
      <c r="B21" s="14" t="s">
        <v>15</v>
      </c>
      <c r="C21" s="16" t="s">
        <v>123</v>
      </c>
      <c r="D21" s="19">
        <v>131</v>
      </c>
      <c r="E21" s="9">
        <f t="shared" si="0"/>
        <v>32.75</v>
      </c>
      <c r="F21" s="1">
        <v>81</v>
      </c>
      <c r="G21" s="1">
        <f>F21*1.0215</f>
        <v>82.7415</v>
      </c>
      <c r="H21" s="1">
        <f t="shared" si="2"/>
        <v>41.37075</v>
      </c>
      <c r="I21" s="1">
        <f t="shared" si="3"/>
        <v>74.12075</v>
      </c>
      <c r="J21" s="44">
        <v>16</v>
      </c>
      <c r="K21" s="26" t="s">
        <v>149</v>
      </c>
    </row>
    <row r="22" spans="1:11" s="4" customFormat="1" ht="24">
      <c r="A22" s="14" t="s">
        <v>96</v>
      </c>
      <c r="B22" s="14" t="s">
        <v>15</v>
      </c>
      <c r="C22" s="16" t="s">
        <v>123</v>
      </c>
      <c r="D22" s="19">
        <v>125</v>
      </c>
      <c r="E22" s="9">
        <f t="shared" si="0"/>
        <v>31.25</v>
      </c>
      <c r="F22" s="1">
        <v>84.67</v>
      </c>
      <c r="G22" s="1">
        <f>F22*0.99318</f>
        <v>84.0925506</v>
      </c>
      <c r="H22" s="1">
        <f t="shared" si="2"/>
        <v>42.0462753</v>
      </c>
      <c r="I22" s="1">
        <f t="shared" si="3"/>
        <v>73.29627529999999</v>
      </c>
      <c r="J22" s="44">
        <v>17</v>
      </c>
      <c r="K22" s="26" t="s">
        <v>150</v>
      </c>
    </row>
    <row r="23" spans="1:11" s="4" customFormat="1" ht="24">
      <c r="A23" s="14" t="s">
        <v>101</v>
      </c>
      <c r="B23" s="17" t="s">
        <v>15</v>
      </c>
      <c r="C23" s="16" t="s">
        <v>123</v>
      </c>
      <c r="D23" s="19">
        <v>113.5</v>
      </c>
      <c r="E23" s="9">
        <f t="shared" si="0"/>
        <v>28.375</v>
      </c>
      <c r="F23" s="1">
        <v>89.33</v>
      </c>
      <c r="G23" s="1">
        <f>F23*0.99318</f>
        <v>88.7207694</v>
      </c>
      <c r="H23" s="1">
        <f t="shared" si="2"/>
        <v>44.3603847</v>
      </c>
      <c r="I23" s="1">
        <f t="shared" si="3"/>
        <v>72.7353847</v>
      </c>
      <c r="J23" s="44">
        <v>18</v>
      </c>
      <c r="K23" s="26" t="s">
        <v>150</v>
      </c>
    </row>
    <row r="24" spans="1:11" s="4" customFormat="1" ht="24">
      <c r="A24" s="14" t="s">
        <v>91</v>
      </c>
      <c r="B24" s="14" t="s">
        <v>15</v>
      </c>
      <c r="C24" s="16" t="s">
        <v>123</v>
      </c>
      <c r="D24" s="19">
        <v>131.5</v>
      </c>
      <c r="E24" s="9">
        <f t="shared" si="0"/>
        <v>32.875</v>
      </c>
      <c r="F24" s="1">
        <v>80</v>
      </c>
      <c r="G24" s="1">
        <f>F24*0.99318</f>
        <v>79.45439999999999</v>
      </c>
      <c r="H24" s="1">
        <f t="shared" si="2"/>
        <v>39.727199999999996</v>
      </c>
      <c r="I24" s="1">
        <f t="shared" si="3"/>
        <v>72.6022</v>
      </c>
      <c r="J24" s="44">
        <v>19</v>
      </c>
      <c r="K24" s="26" t="s">
        <v>150</v>
      </c>
    </row>
    <row r="25" spans="1:11" s="4" customFormat="1" ht="24">
      <c r="A25" s="17" t="s">
        <v>89</v>
      </c>
      <c r="B25" s="17" t="s">
        <v>15</v>
      </c>
      <c r="C25" s="16" t="s">
        <v>123</v>
      </c>
      <c r="D25" s="18">
        <v>133</v>
      </c>
      <c r="E25" s="9">
        <f t="shared" si="0"/>
        <v>33.25</v>
      </c>
      <c r="F25" s="1">
        <v>78.33</v>
      </c>
      <c r="G25" s="1">
        <f>F25*0.99318</f>
        <v>77.79578939999999</v>
      </c>
      <c r="H25" s="1">
        <f t="shared" si="2"/>
        <v>38.897894699999995</v>
      </c>
      <c r="I25" s="1">
        <f t="shared" si="3"/>
        <v>72.1478947</v>
      </c>
      <c r="J25" s="44">
        <v>20</v>
      </c>
      <c r="K25" s="26" t="s">
        <v>150</v>
      </c>
    </row>
    <row r="26" spans="1:11" s="4" customFormat="1" ht="24">
      <c r="A26" s="14" t="s">
        <v>97</v>
      </c>
      <c r="B26" s="14" t="s">
        <v>15</v>
      </c>
      <c r="C26" s="16" t="s">
        <v>123</v>
      </c>
      <c r="D26" s="19">
        <v>121.5</v>
      </c>
      <c r="E26" s="9">
        <f t="shared" si="0"/>
        <v>30.375</v>
      </c>
      <c r="F26" s="1">
        <v>81.67</v>
      </c>
      <c r="G26" s="1">
        <f>F26*1.0215</f>
        <v>83.42590500000001</v>
      </c>
      <c r="H26" s="1">
        <f t="shared" si="2"/>
        <v>41.71295250000001</v>
      </c>
      <c r="I26" s="1">
        <f t="shared" si="3"/>
        <v>72.0879525</v>
      </c>
      <c r="J26" s="44">
        <v>21</v>
      </c>
      <c r="K26" s="26" t="s">
        <v>149</v>
      </c>
    </row>
    <row r="27" spans="1:11" s="4" customFormat="1" ht="24">
      <c r="A27" s="67" t="s">
        <v>98</v>
      </c>
      <c r="B27" s="14" t="s">
        <v>15</v>
      </c>
      <c r="C27" s="16" t="s">
        <v>123</v>
      </c>
      <c r="D27" s="19">
        <v>115.5</v>
      </c>
      <c r="E27" s="9">
        <f t="shared" si="0"/>
        <v>28.875</v>
      </c>
      <c r="F27" s="1">
        <v>87</v>
      </c>
      <c r="G27" s="1">
        <f>F27*0.99318</f>
        <v>86.40666</v>
      </c>
      <c r="H27" s="1">
        <f t="shared" si="2"/>
        <v>43.20333</v>
      </c>
      <c r="I27" s="1">
        <f t="shared" si="3"/>
        <v>72.07833</v>
      </c>
      <c r="J27" s="22">
        <v>22</v>
      </c>
      <c r="K27" s="26" t="s">
        <v>150</v>
      </c>
    </row>
    <row r="28" spans="1:11" s="4" customFormat="1" ht="24">
      <c r="A28" s="67" t="s">
        <v>102</v>
      </c>
      <c r="B28" s="14" t="s">
        <v>15</v>
      </c>
      <c r="C28" s="16" t="s">
        <v>123</v>
      </c>
      <c r="D28" s="19">
        <v>113</v>
      </c>
      <c r="E28" s="9">
        <f t="shared" si="0"/>
        <v>28.25</v>
      </c>
      <c r="F28" s="1">
        <v>84.67</v>
      </c>
      <c r="G28" s="1">
        <f>F28*0.99318</f>
        <v>84.0925506</v>
      </c>
      <c r="H28" s="1">
        <f t="shared" si="2"/>
        <v>42.0462753</v>
      </c>
      <c r="I28" s="1">
        <f t="shared" si="3"/>
        <v>70.29627529999999</v>
      </c>
      <c r="J28" s="22">
        <v>23</v>
      </c>
      <c r="K28" s="26" t="s">
        <v>150</v>
      </c>
    </row>
    <row r="29" spans="1:11" s="4" customFormat="1" ht="24">
      <c r="A29" s="67" t="s">
        <v>111</v>
      </c>
      <c r="B29" s="17" t="s">
        <v>15</v>
      </c>
      <c r="C29" s="16" t="s">
        <v>123</v>
      </c>
      <c r="D29" s="19">
        <v>99</v>
      </c>
      <c r="E29" s="9">
        <f t="shared" si="0"/>
        <v>24.75</v>
      </c>
      <c r="F29" s="1">
        <v>88</v>
      </c>
      <c r="G29" s="1">
        <f>F29*0.99318</f>
        <v>87.39984</v>
      </c>
      <c r="H29" s="1">
        <f t="shared" si="2"/>
        <v>43.69992</v>
      </c>
      <c r="I29" s="1">
        <f t="shared" si="3"/>
        <v>68.44991999999999</v>
      </c>
      <c r="J29" s="22">
        <v>24</v>
      </c>
      <c r="K29" s="26" t="s">
        <v>150</v>
      </c>
    </row>
    <row r="30" spans="1:11" s="4" customFormat="1" ht="24">
      <c r="A30" s="14" t="s">
        <v>99</v>
      </c>
      <c r="B30" s="14" t="s">
        <v>15</v>
      </c>
      <c r="C30" s="16" t="s">
        <v>123</v>
      </c>
      <c r="D30" s="19">
        <v>115</v>
      </c>
      <c r="E30" s="9">
        <f t="shared" si="0"/>
        <v>28.75</v>
      </c>
      <c r="F30" s="1">
        <v>78.67</v>
      </c>
      <c r="G30" s="1">
        <f>F30*0.99318</f>
        <v>78.1334706</v>
      </c>
      <c r="H30" s="1">
        <f t="shared" si="2"/>
        <v>39.0667353</v>
      </c>
      <c r="I30" s="1">
        <f t="shared" si="3"/>
        <v>67.8167353</v>
      </c>
      <c r="J30" s="22">
        <v>25</v>
      </c>
      <c r="K30" s="26" t="s">
        <v>150</v>
      </c>
    </row>
    <row r="31" spans="1:11" s="4" customFormat="1" ht="24">
      <c r="A31" s="14" t="s">
        <v>110</v>
      </c>
      <c r="B31" s="14" t="s">
        <v>15</v>
      </c>
      <c r="C31" s="16" t="s">
        <v>123</v>
      </c>
      <c r="D31" s="19">
        <v>102.5</v>
      </c>
      <c r="E31" s="9">
        <f t="shared" si="0"/>
        <v>25.625</v>
      </c>
      <c r="F31" s="1">
        <v>82</v>
      </c>
      <c r="G31" s="1">
        <f>F31*1.0215</f>
        <v>83.763</v>
      </c>
      <c r="H31" s="1">
        <f t="shared" si="2"/>
        <v>41.8815</v>
      </c>
      <c r="I31" s="1">
        <f t="shared" si="3"/>
        <v>67.5065</v>
      </c>
      <c r="J31" s="22">
        <v>26</v>
      </c>
      <c r="K31" s="26" t="s">
        <v>149</v>
      </c>
    </row>
    <row r="32" spans="1:11" s="4" customFormat="1" ht="24">
      <c r="A32" s="14" t="s">
        <v>100</v>
      </c>
      <c r="B32" s="14" t="s">
        <v>15</v>
      </c>
      <c r="C32" s="16" t="s">
        <v>123</v>
      </c>
      <c r="D32" s="19">
        <v>114</v>
      </c>
      <c r="E32" s="9">
        <f t="shared" si="0"/>
        <v>28.5</v>
      </c>
      <c r="F32" s="1">
        <v>75</v>
      </c>
      <c r="G32" s="1">
        <f>F32*1.0215</f>
        <v>76.61250000000001</v>
      </c>
      <c r="H32" s="1">
        <f t="shared" si="2"/>
        <v>38.306250000000006</v>
      </c>
      <c r="I32" s="1">
        <f t="shared" si="3"/>
        <v>66.80625</v>
      </c>
      <c r="J32" s="22">
        <v>27</v>
      </c>
      <c r="K32" s="26" t="s">
        <v>149</v>
      </c>
    </row>
    <row r="33" spans="1:11" s="4" customFormat="1" ht="24">
      <c r="A33" s="14" t="s">
        <v>108</v>
      </c>
      <c r="B33" s="14" t="s">
        <v>15</v>
      </c>
      <c r="C33" s="16" t="s">
        <v>123</v>
      </c>
      <c r="D33" s="19">
        <v>104.5</v>
      </c>
      <c r="E33" s="9">
        <f t="shared" si="0"/>
        <v>26.125</v>
      </c>
      <c r="F33" s="1">
        <v>81</v>
      </c>
      <c r="G33" s="1">
        <f>F33*0.99318</f>
        <v>80.44758</v>
      </c>
      <c r="H33" s="1">
        <f t="shared" si="2"/>
        <v>40.22379</v>
      </c>
      <c r="I33" s="1">
        <f t="shared" si="3"/>
        <v>66.34879000000001</v>
      </c>
      <c r="J33" s="22">
        <v>28</v>
      </c>
      <c r="K33" s="26" t="s">
        <v>150</v>
      </c>
    </row>
    <row r="34" spans="1:11" s="4" customFormat="1" ht="24">
      <c r="A34" s="14" t="s">
        <v>107</v>
      </c>
      <c r="B34" s="14" t="s">
        <v>15</v>
      </c>
      <c r="C34" s="16" t="s">
        <v>123</v>
      </c>
      <c r="D34" s="19">
        <v>105</v>
      </c>
      <c r="E34" s="9">
        <f t="shared" si="0"/>
        <v>26.25</v>
      </c>
      <c r="F34" s="1">
        <v>80.67</v>
      </c>
      <c r="G34" s="1">
        <f>F34*0.99318</f>
        <v>80.1198306</v>
      </c>
      <c r="H34" s="1">
        <f t="shared" si="2"/>
        <v>40.0599153</v>
      </c>
      <c r="I34" s="1">
        <f t="shared" si="3"/>
        <v>66.3099153</v>
      </c>
      <c r="J34" s="22">
        <v>29</v>
      </c>
      <c r="K34" s="26" t="s">
        <v>150</v>
      </c>
    </row>
    <row r="35" spans="1:11" s="4" customFormat="1" ht="24">
      <c r="A35" s="14" t="s">
        <v>109</v>
      </c>
      <c r="B35" s="14" t="s">
        <v>15</v>
      </c>
      <c r="C35" s="16" t="s">
        <v>123</v>
      </c>
      <c r="D35" s="19">
        <v>103</v>
      </c>
      <c r="E35" s="9">
        <f t="shared" si="0"/>
        <v>25.75</v>
      </c>
      <c r="F35" s="1">
        <v>79.33</v>
      </c>
      <c r="G35" s="1">
        <f>F35*1.0215</f>
        <v>81.035595</v>
      </c>
      <c r="H35" s="1">
        <f t="shared" si="2"/>
        <v>40.5177975</v>
      </c>
      <c r="I35" s="1">
        <f t="shared" si="3"/>
        <v>66.2677975</v>
      </c>
      <c r="J35" s="22">
        <v>30</v>
      </c>
      <c r="K35" s="26" t="s">
        <v>149</v>
      </c>
    </row>
    <row r="36" spans="1:11" s="4" customFormat="1" ht="24">
      <c r="A36" s="14" t="s">
        <v>105</v>
      </c>
      <c r="B36" s="14" t="s">
        <v>15</v>
      </c>
      <c r="C36" s="16" t="s">
        <v>123</v>
      </c>
      <c r="D36" s="19">
        <v>108</v>
      </c>
      <c r="E36" s="9">
        <f t="shared" si="0"/>
        <v>27</v>
      </c>
      <c r="F36" s="1">
        <v>78.33</v>
      </c>
      <c r="G36" s="1">
        <f aca="true" t="shared" si="4" ref="G36:G41">F36*0.99318</f>
        <v>77.79578939999999</v>
      </c>
      <c r="H36" s="1">
        <f t="shared" si="2"/>
        <v>38.897894699999995</v>
      </c>
      <c r="I36" s="1">
        <f t="shared" si="3"/>
        <v>65.8978947</v>
      </c>
      <c r="J36" s="22">
        <v>31</v>
      </c>
      <c r="K36" s="26" t="s">
        <v>150</v>
      </c>
    </row>
    <row r="37" spans="1:11" s="4" customFormat="1" ht="24">
      <c r="A37" s="14" t="s">
        <v>114</v>
      </c>
      <c r="B37" s="14" t="s">
        <v>15</v>
      </c>
      <c r="C37" s="16" t="s">
        <v>123</v>
      </c>
      <c r="D37" s="19">
        <v>88</v>
      </c>
      <c r="E37" s="9">
        <f t="shared" si="0"/>
        <v>22</v>
      </c>
      <c r="F37" s="1">
        <v>88</v>
      </c>
      <c r="G37" s="1">
        <f t="shared" si="4"/>
        <v>87.39984</v>
      </c>
      <c r="H37" s="1">
        <f t="shared" si="2"/>
        <v>43.69992</v>
      </c>
      <c r="I37" s="1">
        <f t="shared" si="3"/>
        <v>65.69991999999999</v>
      </c>
      <c r="J37" s="22">
        <v>32</v>
      </c>
      <c r="K37" s="26" t="s">
        <v>150</v>
      </c>
    </row>
    <row r="38" spans="1:11" s="4" customFormat="1" ht="24">
      <c r="A38" s="16" t="s">
        <v>104</v>
      </c>
      <c r="B38" s="17" t="s">
        <v>15</v>
      </c>
      <c r="C38" s="16" t="s">
        <v>123</v>
      </c>
      <c r="D38" s="19">
        <v>108.5</v>
      </c>
      <c r="E38" s="9">
        <f t="shared" si="0"/>
        <v>27.125</v>
      </c>
      <c r="F38" s="1">
        <v>77.67</v>
      </c>
      <c r="G38" s="1">
        <f t="shared" si="4"/>
        <v>77.1402906</v>
      </c>
      <c r="H38" s="1">
        <f t="shared" si="2"/>
        <v>38.5701453</v>
      </c>
      <c r="I38" s="1">
        <f t="shared" si="3"/>
        <v>65.69514530000001</v>
      </c>
      <c r="J38" s="22">
        <v>33</v>
      </c>
      <c r="K38" s="26" t="s">
        <v>150</v>
      </c>
    </row>
    <row r="39" spans="1:11" s="4" customFormat="1" ht="24">
      <c r="A39" s="14" t="s">
        <v>103</v>
      </c>
      <c r="B39" s="14" t="s">
        <v>15</v>
      </c>
      <c r="C39" s="16" t="s">
        <v>123</v>
      </c>
      <c r="D39" s="19">
        <v>109.5</v>
      </c>
      <c r="E39" s="9">
        <f t="shared" si="0"/>
        <v>27.375</v>
      </c>
      <c r="F39" s="1">
        <v>76</v>
      </c>
      <c r="G39" s="1">
        <f t="shared" si="4"/>
        <v>75.48168</v>
      </c>
      <c r="H39" s="1">
        <f t="shared" si="2"/>
        <v>37.74084</v>
      </c>
      <c r="I39" s="1">
        <f t="shared" si="3"/>
        <v>65.11583999999999</v>
      </c>
      <c r="J39" s="22">
        <v>34</v>
      </c>
      <c r="K39" s="26" t="s">
        <v>150</v>
      </c>
    </row>
    <row r="40" spans="1:11" s="4" customFormat="1" ht="24">
      <c r="A40" s="14" t="s">
        <v>106</v>
      </c>
      <c r="B40" s="14" t="s">
        <v>15</v>
      </c>
      <c r="C40" s="16" t="s">
        <v>123</v>
      </c>
      <c r="D40" s="19">
        <v>105.5</v>
      </c>
      <c r="E40" s="9">
        <f t="shared" si="0"/>
        <v>26.375</v>
      </c>
      <c r="F40" s="1">
        <v>76</v>
      </c>
      <c r="G40" s="1">
        <f t="shared" si="4"/>
        <v>75.48168</v>
      </c>
      <c r="H40" s="1">
        <f t="shared" si="2"/>
        <v>37.74084</v>
      </c>
      <c r="I40" s="1">
        <f t="shared" si="3"/>
        <v>64.11583999999999</v>
      </c>
      <c r="J40" s="22">
        <v>35</v>
      </c>
      <c r="K40" s="26" t="s">
        <v>150</v>
      </c>
    </row>
    <row r="41" spans="1:11" s="4" customFormat="1" ht="24">
      <c r="A41" s="14" t="s">
        <v>112</v>
      </c>
      <c r="B41" s="14" t="s">
        <v>15</v>
      </c>
      <c r="C41" s="16" t="s">
        <v>123</v>
      </c>
      <c r="D41" s="19">
        <v>94.5</v>
      </c>
      <c r="E41" s="9">
        <f t="shared" si="0"/>
        <v>23.625</v>
      </c>
      <c r="F41" s="1">
        <v>81</v>
      </c>
      <c r="G41" s="1">
        <f t="shared" si="4"/>
        <v>80.44758</v>
      </c>
      <c r="H41" s="1">
        <f t="shared" si="2"/>
        <v>40.22379</v>
      </c>
      <c r="I41" s="1">
        <f t="shared" si="3"/>
        <v>63.84879</v>
      </c>
      <c r="J41" s="22">
        <v>36</v>
      </c>
      <c r="K41" s="26" t="s">
        <v>150</v>
      </c>
    </row>
    <row r="42" spans="1:11" s="4" customFormat="1" ht="24">
      <c r="A42" s="14" t="s">
        <v>115</v>
      </c>
      <c r="B42" s="14" t="s">
        <v>15</v>
      </c>
      <c r="C42" s="16" t="s">
        <v>123</v>
      </c>
      <c r="D42" s="19">
        <v>82</v>
      </c>
      <c r="E42" s="9">
        <f t="shared" si="0"/>
        <v>20.5</v>
      </c>
      <c r="F42" s="1">
        <v>0</v>
      </c>
      <c r="G42" s="1"/>
      <c r="H42" s="1"/>
      <c r="I42" s="1"/>
      <c r="J42" s="59" t="s">
        <v>151</v>
      </c>
      <c r="K42" s="26" t="s">
        <v>149</v>
      </c>
    </row>
    <row r="43" spans="1:11" s="4" customFormat="1" ht="24">
      <c r="A43" s="14" t="s">
        <v>113</v>
      </c>
      <c r="B43" s="14" t="s">
        <v>15</v>
      </c>
      <c r="C43" s="16" t="s">
        <v>123</v>
      </c>
      <c r="D43" s="19">
        <v>91</v>
      </c>
      <c r="E43" s="9">
        <f t="shared" si="0"/>
        <v>22.75</v>
      </c>
      <c r="F43" s="1">
        <v>0</v>
      </c>
      <c r="G43" s="1"/>
      <c r="H43" s="1"/>
      <c r="I43" s="1"/>
      <c r="J43" s="59" t="s">
        <v>151</v>
      </c>
      <c r="K43" s="26" t="s">
        <v>150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K1"/>
    <mergeCell ref="A2:K2"/>
    <mergeCell ref="A3:A5"/>
    <mergeCell ref="B3:B5"/>
    <mergeCell ref="C3:C5"/>
    <mergeCell ref="D3:I3"/>
    <mergeCell ref="J3:J5"/>
    <mergeCell ref="K3:K5"/>
    <mergeCell ref="D4:E4"/>
    <mergeCell ref="F4:H4"/>
    <mergeCell ref="I4:I5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8" sqref="M8"/>
    </sheetView>
  </sheetViews>
  <sheetFormatPr defaultColWidth="9.140625" defaultRowHeight="15"/>
  <cols>
    <col min="1" max="1" width="9.421875" style="4" customWidth="1"/>
    <col min="2" max="2" width="5.8515625" style="4" customWidth="1"/>
    <col min="3" max="3" width="14.00390625" style="7" customWidth="1"/>
    <col min="4" max="4" width="7.00390625" style="4" customWidth="1"/>
    <col min="5" max="5" width="8.57421875" style="4" customWidth="1"/>
    <col min="6" max="6" width="8.00390625" style="4" customWidth="1"/>
    <col min="7" max="7" width="8.7109375" style="4" customWidth="1"/>
    <col min="8" max="8" width="6.8515625" style="4" customWidth="1"/>
    <col min="9" max="9" width="8.57421875" style="4" customWidth="1"/>
    <col min="10" max="10" width="7.421875" style="8" customWidth="1"/>
    <col min="11" max="11" width="8.00390625" style="27" customWidth="1"/>
    <col min="14" max="14" width="13.28125" style="0" customWidth="1"/>
  </cols>
  <sheetData>
    <row r="1" spans="1:11" ht="35.25" customHeight="1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4" customHeight="1">
      <c r="A2" s="69" t="s">
        <v>13</v>
      </c>
      <c r="B2" s="70"/>
      <c r="C2" s="70"/>
      <c r="D2" s="70"/>
      <c r="E2" s="70"/>
      <c r="F2" s="70"/>
      <c r="G2" s="70"/>
      <c r="H2" s="70"/>
      <c r="I2" s="70"/>
      <c r="J2" s="71"/>
      <c r="K2" s="71"/>
    </row>
    <row r="3" spans="1:11" ht="19.5" customHeight="1">
      <c r="A3" s="72" t="s">
        <v>3</v>
      </c>
      <c r="B3" s="72" t="s">
        <v>10</v>
      </c>
      <c r="C3" s="72" t="s">
        <v>4</v>
      </c>
      <c r="D3" s="72" t="s">
        <v>5</v>
      </c>
      <c r="E3" s="72"/>
      <c r="F3" s="72"/>
      <c r="G3" s="72"/>
      <c r="H3" s="72"/>
      <c r="I3" s="72"/>
      <c r="J3" s="90" t="s">
        <v>6</v>
      </c>
      <c r="K3" s="91" t="s">
        <v>0</v>
      </c>
    </row>
    <row r="4" spans="1:11" ht="27.75" customHeight="1">
      <c r="A4" s="72"/>
      <c r="B4" s="72"/>
      <c r="C4" s="72"/>
      <c r="D4" s="79" t="s">
        <v>11</v>
      </c>
      <c r="E4" s="79"/>
      <c r="F4" s="92" t="s">
        <v>7</v>
      </c>
      <c r="G4" s="93"/>
      <c r="H4" s="94"/>
      <c r="I4" s="72" t="s">
        <v>8</v>
      </c>
      <c r="J4" s="90"/>
      <c r="K4" s="91"/>
    </row>
    <row r="5" spans="1:11" ht="34.5">
      <c r="A5" s="72"/>
      <c r="B5" s="72"/>
      <c r="C5" s="72"/>
      <c r="D5" s="5" t="s">
        <v>1</v>
      </c>
      <c r="E5" s="5" t="s">
        <v>2</v>
      </c>
      <c r="F5" s="6" t="s">
        <v>9</v>
      </c>
      <c r="G5" s="25" t="s">
        <v>152</v>
      </c>
      <c r="H5" s="24" t="s">
        <v>2</v>
      </c>
      <c r="I5" s="72"/>
      <c r="J5" s="90"/>
      <c r="K5" s="91"/>
    </row>
    <row r="6" spans="1:11" s="4" customFormat="1" ht="24">
      <c r="A6" s="14" t="s">
        <v>42</v>
      </c>
      <c r="B6" s="14" t="s">
        <v>15</v>
      </c>
      <c r="C6" s="16" t="s">
        <v>119</v>
      </c>
      <c r="D6" s="19">
        <v>152</v>
      </c>
      <c r="E6" s="9">
        <f aca="true" t="shared" si="0" ref="E6:E34">D6/4</f>
        <v>38</v>
      </c>
      <c r="F6" s="1">
        <v>85</v>
      </c>
      <c r="G6" s="1">
        <f>F6*0.9972</f>
        <v>84.762</v>
      </c>
      <c r="H6" s="1">
        <f aca="true" t="shared" si="1" ref="H6:H34">G6/2</f>
        <v>42.381</v>
      </c>
      <c r="I6" s="1">
        <f aca="true" t="shared" si="2" ref="I6:I34">E6+H6</f>
        <v>80.381</v>
      </c>
      <c r="J6" s="44">
        <v>1</v>
      </c>
      <c r="K6" s="26" t="s">
        <v>150</v>
      </c>
    </row>
    <row r="7" spans="1:11" s="4" customFormat="1" ht="24">
      <c r="A7" s="17" t="s">
        <v>43</v>
      </c>
      <c r="B7" s="17" t="s">
        <v>15</v>
      </c>
      <c r="C7" s="16" t="s">
        <v>119</v>
      </c>
      <c r="D7" s="13">
        <v>144</v>
      </c>
      <c r="E7" s="9">
        <f t="shared" si="0"/>
        <v>36</v>
      </c>
      <c r="F7" s="9">
        <v>87.33</v>
      </c>
      <c r="G7" s="1">
        <f>F7*0.9972</f>
        <v>87.085476</v>
      </c>
      <c r="H7" s="1">
        <f t="shared" si="1"/>
        <v>43.542738</v>
      </c>
      <c r="I7" s="1">
        <f t="shared" si="2"/>
        <v>79.542738</v>
      </c>
      <c r="J7" s="44">
        <v>2</v>
      </c>
      <c r="K7" s="26" t="s">
        <v>150</v>
      </c>
    </row>
    <row r="8" spans="1:11" s="4" customFormat="1" ht="24">
      <c r="A8" s="14" t="s">
        <v>44</v>
      </c>
      <c r="B8" s="14" t="s">
        <v>15</v>
      </c>
      <c r="C8" s="16" t="s">
        <v>119</v>
      </c>
      <c r="D8" s="19">
        <v>142</v>
      </c>
      <c r="E8" s="9">
        <f t="shared" si="0"/>
        <v>35.5</v>
      </c>
      <c r="F8" s="1">
        <v>82</v>
      </c>
      <c r="G8" s="1">
        <f>F8*0.9972</f>
        <v>81.7704</v>
      </c>
      <c r="H8" s="1">
        <f t="shared" si="1"/>
        <v>40.8852</v>
      </c>
      <c r="I8" s="1">
        <f t="shared" si="2"/>
        <v>76.3852</v>
      </c>
      <c r="J8" s="44">
        <v>3</v>
      </c>
      <c r="K8" s="26" t="s">
        <v>150</v>
      </c>
    </row>
    <row r="9" spans="1:11" s="4" customFormat="1" ht="24">
      <c r="A9" s="14" t="s">
        <v>45</v>
      </c>
      <c r="B9" s="14" t="s">
        <v>15</v>
      </c>
      <c r="C9" s="16" t="s">
        <v>119</v>
      </c>
      <c r="D9" s="19">
        <v>140</v>
      </c>
      <c r="E9" s="9">
        <f t="shared" si="0"/>
        <v>35</v>
      </c>
      <c r="F9" s="1">
        <v>81</v>
      </c>
      <c r="G9" s="1">
        <f>F9*1.0145</f>
        <v>82.1745</v>
      </c>
      <c r="H9" s="1">
        <f t="shared" si="1"/>
        <v>41.08725</v>
      </c>
      <c r="I9" s="1">
        <f t="shared" si="2"/>
        <v>76.08725</v>
      </c>
      <c r="J9" s="44">
        <v>4</v>
      </c>
      <c r="K9" s="26" t="s">
        <v>149</v>
      </c>
    </row>
    <row r="10" spans="1:11" s="4" customFormat="1" ht="24">
      <c r="A10" s="14" t="s">
        <v>47</v>
      </c>
      <c r="B10" s="14" t="s">
        <v>15</v>
      </c>
      <c r="C10" s="16" t="s">
        <v>119</v>
      </c>
      <c r="D10" s="19">
        <v>132.5</v>
      </c>
      <c r="E10" s="9">
        <f t="shared" si="0"/>
        <v>33.125</v>
      </c>
      <c r="F10" s="1">
        <v>85.33</v>
      </c>
      <c r="G10" s="1">
        <f>F10*0.9972</f>
        <v>85.091076</v>
      </c>
      <c r="H10" s="1">
        <f t="shared" si="1"/>
        <v>42.545538</v>
      </c>
      <c r="I10" s="1">
        <f t="shared" si="2"/>
        <v>75.670538</v>
      </c>
      <c r="J10" s="44">
        <v>5</v>
      </c>
      <c r="K10" s="26" t="s">
        <v>150</v>
      </c>
    </row>
    <row r="11" spans="1:11" s="4" customFormat="1" ht="24">
      <c r="A11" s="14" t="s">
        <v>48</v>
      </c>
      <c r="B11" s="14" t="s">
        <v>15</v>
      </c>
      <c r="C11" s="16" t="s">
        <v>119</v>
      </c>
      <c r="D11" s="19">
        <v>131.5</v>
      </c>
      <c r="E11" s="9">
        <f t="shared" si="0"/>
        <v>32.875</v>
      </c>
      <c r="F11" s="1">
        <v>83.33</v>
      </c>
      <c r="G11" s="1">
        <f>F11*0.9972</f>
        <v>83.096676</v>
      </c>
      <c r="H11" s="1">
        <f t="shared" si="1"/>
        <v>41.548338</v>
      </c>
      <c r="I11" s="1">
        <f t="shared" si="2"/>
        <v>74.423338</v>
      </c>
      <c r="J11" s="44">
        <v>6</v>
      </c>
      <c r="K11" s="26" t="s">
        <v>150</v>
      </c>
    </row>
    <row r="12" spans="1:11" s="4" customFormat="1" ht="24">
      <c r="A12" s="14" t="s">
        <v>46</v>
      </c>
      <c r="B12" s="14" t="s">
        <v>15</v>
      </c>
      <c r="C12" s="16" t="s">
        <v>119</v>
      </c>
      <c r="D12" s="19">
        <v>134.5</v>
      </c>
      <c r="E12" s="9">
        <f t="shared" si="0"/>
        <v>33.625</v>
      </c>
      <c r="F12" s="1">
        <v>81.67</v>
      </c>
      <c r="G12" s="1">
        <f>F12*0.9972</f>
        <v>81.441324</v>
      </c>
      <c r="H12" s="1">
        <f t="shared" si="1"/>
        <v>40.720662</v>
      </c>
      <c r="I12" s="1">
        <f t="shared" si="2"/>
        <v>74.345662</v>
      </c>
      <c r="J12" s="44">
        <v>7</v>
      </c>
      <c r="K12" s="26" t="s">
        <v>150</v>
      </c>
    </row>
    <row r="13" spans="1:11" s="4" customFormat="1" ht="24">
      <c r="A13" s="14" t="s">
        <v>52</v>
      </c>
      <c r="B13" s="17" t="s">
        <v>15</v>
      </c>
      <c r="C13" s="16" t="s">
        <v>119</v>
      </c>
      <c r="D13" s="19">
        <v>121</v>
      </c>
      <c r="E13" s="9">
        <f t="shared" si="0"/>
        <v>30.25</v>
      </c>
      <c r="F13" s="9">
        <v>87.67</v>
      </c>
      <c r="G13" s="1">
        <f>F13*0.9972</f>
        <v>87.424524</v>
      </c>
      <c r="H13" s="1">
        <f t="shared" si="1"/>
        <v>43.712262</v>
      </c>
      <c r="I13" s="1">
        <f t="shared" si="2"/>
        <v>73.96226200000001</v>
      </c>
      <c r="J13" s="44">
        <v>8</v>
      </c>
      <c r="K13" s="26" t="s">
        <v>150</v>
      </c>
    </row>
    <row r="14" spans="1:11" s="4" customFormat="1" ht="24">
      <c r="A14" s="17" t="s">
        <v>49</v>
      </c>
      <c r="B14" s="17" t="s">
        <v>15</v>
      </c>
      <c r="C14" s="16" t="s">
        <v>119</v>
      </c>
      <c r="D14" s="18">
        <v>130</v>
      </c>
      <c r="E14" s="9">
        <f t="shared" si="0"/>
        <v>32.5</v>
      </c>
      <c r="F14" s="1">
        <v>83</v>
      </c>
      <c r="G14" s="1">
        <f>F14*0.9972</f>
        <v>82.7676</v>
      </c>
      <c r="H14" s="1">
        <f t="shared" si="1"/>
        <v>41.3838</v>
      </c>
      <c r="I14" s="1">
        <f t="shared" si="2"/>
        <v>73.88380000000001</v>
      </c>
      <c r="J14" s="44">
        <v>9</v>
      </c>
      <c r="K14" s="26" t="s">
        <v>150</v>
      </c>
    </row>
    <row r="15" spans="1:11" s="4" customFormat="1" ht="24">
      <c r="A15" s="14" t="s">
        <v>54</v>
      </c>
      <c r="B15" s="14" t="s">
        <v>15</v>
      </c>
      <c r="C15" s="16" t="s">
        <v>119</v>
      </c>
      <c r="D15" s="19">
        <v>117</v>
      </c>
      <c r="E15" s="9">
        <f t="shared" si="0"/>
        <v>29.25</v>
      </c>
      <c r="F15" s="1">
        <v>85.33</v>
      </c>
      <c r="G15" s="1">
        <f>F15*1.0145</f>
        <v>86.567285</v>
      </c>
      <c r="H15" s="1">
        <f t="shared" si="1"/>
        <v>43.2836425</v>
      </c>
      <c r="I15" s="1">
        <f t="shared" si="2"/>
        <v>72.5336425</v>
      </c>
      <c r="J15" s="44">
        <v>10</v>
      </c>
      <c r="K15" s="26" t="s">
        <v>149</v>
      </c>
    </row>
    <row r="16" spans="1:11" s="4" customFormat="1" ht="24">
      <c r="A16" s="14" t="s">
        <v>57</v>
      </c>
      <c r="B16" s="14" t="s">
        <v>15</v>
      </c>
      <c r="C16" s="16" t="s">
        <v>119</v>
      </c>
      <c r="D16" s="19">
        <v>115.5</v>
      </c>
      <c r="E16" s="9">
        <f t="shared" si="0"/>
        <v>28.875</v>
      </c>
      <c r="F16" s="1">
        <v>86</v>
      </c>
      <c r="G16" s="1">
        <f>F16*0.9972</f>
        <v>85.75919999999999</v>
      </c>
      <c r="H16" s="1">
        <f t="shared" si="1"/>
        <v>42.879599999999996</v>
      </c>
      <c r="I16" s="1">
        <f t="shared" si="2"/>
        <v>71.7546</v>
      </c>
      <c r="J16" s="44">
        <v>11</v>
      </c>
      <c r="K16" s="26" t="s">
        <v>150</v>
      </c>
    </row>
    <row r="17" spans="1:11" s="4" customFormat="1" ht="24">
      <c r="A17" s="14" t="s">
        <v>51</v>
      </c>
      <c r="B17" s="14" t="s">
        <v>15</v>
      </c>
      <c r="C17" s="16" t="s">
        <v>119</v>
      </c>
      <c r="D17" s="19">
        <v>122</v>
      </c>
      <c r="E17" s="9">
        <f t="shared" si="0"/>
        <v>30.5</v>
      </c>
      <c r="F17" s="1">
        <v>81</v>
      </c>
      <c r="G17" s="1">
        <f>F17*1.0145</f>
        <v>82.1745</v>
      </c>
      <c r="H17" s="1">
        <f t="shared" si="1"/>
        <v>41.08725</v>
      </c>
      <c r="I17" s="1">
        <f t="shared" si="2"/>
        <v>71.58725</v>
      </c>
      <c r="J17" s="44">
        <v>12</v>
      </c>
      <c r="K17" s="26" t="s">
        <v>149</v>
      </c>
    </row>
    <row r="18" spans="1:11" s="4" customFormat="1" ht="24">
      <c r="A18" s="14" t="s">
        <v>55</v>
      </c>
      <c r="B18" s="14" t="s">
        <v>15</v>
      </c>
      <c r="C18" s="16" t="s">
        <v>119</v>
      </c>
      <c r="D18" s="19">
        <v>116.5</v>
      </c>
      <c r="E18" s="9">
        <f t="shared" si="0"/>
        <v>29.125</v>
      </c>
      <c r="F18" s="1">
        <v>83.67</v>
      </c>
      <c r="G18" s="1">
        <f aca="true" t="shared" si="3" ref="G18:G27">F18*0.9972</f>
        <v>83.435724</v>
      </c>
      <c r="H18" s="1">
        <f t="shared" si="1"/>
        <v>41.717862</v>
      </c>
      <c r="I18" s="1">
        <f t="shared" si="2"/>
        <v>70.842862</v>
      </c>
      <c r="J18" s="44">
        <v>13</v>
      </c>
      <c r="K18" s="26" t="s">
        <v>150</v>
      </c>
    </row>
    <row r="19" spans="1:11" s="4" customFormat="1" ht="24">
      <c r="A19" s="14" t="s">
        <v>58</v>
      </c>
      <c r="B19" s="14" t="s">
        <v>15</v>
      </c>
      <c r="C19" s="16" t="s">
        <v>119</v>
      </c>
      <c r="D19" s="19">
        <v>114</v>
      </c>
      <c r="E19" s="9">
        <f t="shared" si="0"/>
        <v>28.5</v>
      </c>
      <c r="F19" s="1">
        <v>84.33</v>
      </c>
      <c r="G19" s="1">
        <f t="shared" si="3"/>
        <v>84.093876</v>
      </c>
      <c r="H19" s="1">
        <f t="shared" si="1"/>
        <v>42.046938</v>
      </c>
      <c r="I19" s="1">
        <f t="shared" si="2"/>
        <v>70.546938</v>
      </c>
      <c r="J19" s="44">
        <v>14</v>
      </c>
      <c r="K19" s="26" t="s">
        <v>150</v>
      </c>
    </row>
    <row r="20" spans="1:11" s="4" customFormat="1" ht="24">
      <c r="A20" s="14" t="s">
        <v>50</v>
      </c>
      <c r="B20" s="14" t="s">
        <v>15</v>
      </c>
      <c r="C20" s="16" t="s">
        <v>119</v>
      </c>
      <c r="D20" s="19">
        <v>122</v>
      </c>
      <c r="E20" s="9">
        <f t="shared" si="0"/>
        <v>30.5</v>
      </c>
      <c r="F20" s="1">
        <v>79.33</v>
      </c>
      <c r="G20" s="1">
        <f t="shared" si="3"/>
        <v>79.10787599999999</v>
      </c>
      <c r="H20" s="1">
        <f t="shared" si="1"/>
        <v>39.553937999999995</v>
      </c>
      <c r="I20" s="1">
        <f t="shared" si="2"/>
        <v>70.05393799999999</v>
      </c>
      <c r="J20" s="44">
        <v>15</v>
      </c>
      <c r="K20" s="26" t="s">
        <v>150</v>
      </c>
    </row>
    <row r="21" spans="1:11" s="4" customFormat="1" ht="24">
      <c r="A21" s="14" t="s">
        <v>56</v>
      </c>
      <c r="B21" s="14" t="s">
        <v>15</v>
      </c>
      <c r="C21" s="16" t="s">
        <v>119</v>
      </c>
      <c r="D21" s="19">
        <v>116.5</v>
      </c>
      <c r="E21" s="9">
        <f t="shared" si="0"/>
        <v>29.125</v>
      </c>
      <c r="F21" s="1">
        <v>82</v>
      </c>
      <c r="G21" s="1">
        <f t="shared" si="3"/>
        <v>81.7704</v>
      </c>
      <c r="H21" s="1">
        <f t="shared" si="1"/>
        <v>40.8852</v>
      </c>
      <c r="I21" s="1">
        <f t="shared" si="2"/>
        <v>70.0102</v>
      </c>
      <c r="J21" s="44">
        <v>16</v>
      </c>
      <c r="K21" s="26" t="s">
        <v>150</v>
      </c>
    </row>
    <row r="22" spans="1:11" s="4" customFormat="1" ht="24">
      <c r="A22" s="14" t="s">
        <v>53</v>
      </c>
      <c r="B22" s="14" t="s">
        <v>15</v>
      </c>
      <c r="C22" s="16" t="s">
        <v>119</v>
      </c>
      <c r="D22" s="19">
        <v>117.5</v>
      </c>
      <c r="E22" s="9">
        <f t="shared" si="0"/>
        <v>29.375</v>
      </c>
      <c r="F22" s="1">
        <v>81</v>
      </c>
      <c r="G22" s="1">
        <f t="shared" si="3"/>
        <v>80.7732</v>
      </c>
      <c r="H22" s="1">
        <f t="shared" si="1"/>
        <v>40.3866</v>
      </c>
      <c r="I22" s="1">
        <f t="shared" si="2"/>
        <v>69.7616</v>
      </c>
      <c r="J22" s="44">
        <v>17</v>
      </c>
      <c r="K22" s="26" t="s">
        <v>150</v>
      </c>
    </row>
    <row r="23" spans="1:11" s="4" customFormat="1" ht="24">
      <c r="A23" s="14" t="s">
        <v>60</v>
      </c>
      <c r="B23" s="14" t="s">
        <v>15</v>
      </c>
      <c r="C23" s="16" t="s">
        <v>119</v>
      </c>
      <c r="D23" s="19">
        <v>111.5</v>
      </c>
      <c r="E23" s="9">
        <f t="shared" si="0"/>
        <v>27.875</v>
      </c>
      <c r="F23" s="1">
        <v>82.67</v>
      </c>
      <c r="G23" s="1">
        <f t="shared" si="3"/>
        <v>82.438524</v>
      </c>
      <c r="H23" s="1">
        <f t="shared" si="1"/>
        <v>41.219262</v>
      </c>
      <c r="I23" s="1">
        <f t="shared" si="2"/>
        <v>69.094262</v>
      </c>
      <c r="J23" s="44">
        <v>18</v>
      </c>
      <c r="K23" s="26" t="s">
        <v>150</v>
      </c>
    </row>
    <row r="24" spans="1:11" s="4" customFormat="1" ht="24">
      <c r="A24" s="16" t="s">
        <v>61</v>
      </c>
      <c r="B24" s="17" t="s">
        <v>15</v>
      </c>
      <c r="C24" s="16" t="s">
        <v>119</v>
      </c>
      <c r="D24" s="19">
        <v>111</v>
      </c>
      <c r="E24" s="9">
        <f t="shared" si="0"/>
        <v>27.75</v>
      </c>
      <c r="F24" s="1">
        <v>81.33</v>
      </c>
      <c r="G24" s="1">
        <f t="shared" si="3"/>
        <v>81.102276</v>
      </c>
      <c r="H24" s="1">
        <f t="shared" si="1"/>
        <v>40.551138</v>
      </c>
      <c r="I24" s="1">
        <f t="shared" si="2"/>
        <v>68.30113800000001</v>
      </c>
      <c r="J24" s="44">
        <v>19</v>
      </c>
      <c r="K24" s="26" t="s">
        <v>150</v>
      </c>
    </row>
    <row r="25" spans="1:11" s="4" customFormat="1" ht="24">
      <c r="A25" s="14" t="s">
        <v>63</v>
      </c>
      <c r="B25" s="14" t="s">
        <v>15</v>
      </c>
      <c r="C25" s="16" t="s">
        <v>119</v>
      </c>
      <c r="D25" s="19">
        <v>108</v>
      </c>
      <c r="E25" s="9">
        <f t="shared" si="0"/>
        <v>27</v>
      </c>
      <c r="F25" s="1">
        <v>79.67</v>
      </c>
      <c r="G25" s="1">
        <f t="shared" si="3"/>
        <v>79.446924</v>
      </c>
      <c r="H25" s="1">
        <f t="shared" si="1"/>
        <v>39.723462</v>
      </c>
      <c r="I25" s="1">
        <f t="shared" si="2"/>
        <v>66.723462</v>
      </c>
      <c r="J25" s="44">
        <v>20</v>
      </c>
      <c r="K25" s="26" t="s">
        <v>150</v>
      </c>
    </row>
    <row r="26" spans="1:11" s="4" customFormat="1" ht="24">
      <c r="A26" s="14" t="s">
        <v>64</v>
      </c>
      <c r="B26" s="17" t="s">
        <v>15</v>
      </c>
      <c r="C26" s="16" t="s">
        <v>119</v>
      </c>
      <c r="D26" s="19">
        <v>105</v>
      </c>
      <c r="E26" s="9">
        <f t="shared" si="0"/>
        <v>26.25</v>
      </c>
      <c r="F26" s="1">
        <v>80.67</v>
      </c>
      <c r="G26" s="1">
        <f t="shared" si="3"/>
        <v>80.444124</v>
      </c>
      <c r="H26" s="1">
        <f t="shared" si="1"/>
        <v>40.222062</v>
      </c>
      <c r="I26" s="1">
        <f t="shared" si="2"/>
        <v>66.472062</v>
      </c>
      <c r="J26" s="44">
        <v>21</v>
      </c>
      <c r="K26" s="26" t="s">
        <v>150</v>
      </c>
    </row>
    <row r="27" spans="1:11" s="4" customFormat="1" ht="24">
      <c r="A27" s="14" t="s">
        <v>65</v>
      </c>
      <c r="B27" s="15" t="s">
        <v>15</v>
      </c>
      <c r="C27" s="16" t="s">
        <v>119</v>
      </c>
      <c r="D27" s="19">
        <v>104.5</v>
      </c>
      <c r="E27" s="9">
        <f t="shared" si="0"/>
        <v>26.125</v>
      </c>
      <c r="F27" s="1">
        <v>80.67</v>
      </c>
      <c r="G27" s="1">
        <f t="shared" si="3"/>
        <v>80.444124</v>
      </c>
      <c r="H27" s="1">
        <f t="shared" si="1"/>
        <v>40.222062</v>
      </c>
      <c r="I27" s="1">
        <f t="shared" si="2"/>
        <v>66.347062</v>
      </c>
      <c r="J27" s="22">
        <v>22</v>
      </c>
      <c r="K27" s="26" t="s">
        <v>150</v>
      </c>
    </row>
    <row r="28" spans="1:11" s="4" customFormat="1" ht="24">
      <c r="A28" s="14" t="s">
        <v>66</v>
      </c>
      <c r="B28" s="17" t="s">
        <v>15</v>
      </c>
      <c r="C28" s="16" t="s">
        <v>119</v>
      </c>
      <c r="D28" s="19">
        <v>100</v>
      </c>
      <c r="E28" s="9">
        <f t="shared" si="0"/>
        <v>25</v>
      </c>
      <c r="F28" s="1">
        <v>80.33</v>
      </c>
      <c r="G28" s="1">
        <f>F28*1.0145</f>
        <v>81.494785</v>
      </c>
      <c r="H28" s="1">
        <f t="shared" si="1"/>
        <v>40.7473925</v>
      </c>
      <c r="I28" s="1">
        <f t="shared" si="2"/>
        <v>65.74739249999999</v>
      </c>
      <c r="J28" s="22">
        <v>23</v>
      </c>
      <c r="K28" s="26" t="s">
        <v>149</v>
      </c>
    </row>
    <row r="29" spans="1:11" s="4" customFormat="1" ht="24">
      <c r="A29" s="14" t="s">
        <v>59</v>
      </c>
      <c r="B29" s="14" t="s">
        <v>15</v>
      </c>
      <c r="C29" s="16" t="s">
        <v>119</v>
      </c>
      <c r="D29" s="19">
        <v>112</v>
      </c>
      <c r="E29" s="9">
        <f t="shared" si="0"/>
        <v>28</v>
      </c>
      <c r="F29" s="1">
        <v>75</v>
      </c>
      <c r="G29" s="1">
        <f>F29*0.9972</f>
        <v>74.78999999999999</v>
      </c>
      <c r="H29" s="1">
        <f t="shared" si="1"/>
        <v>37.394999999999996</v>
      </c>
      <c r="I29" s="1">
        <f t="shared" si="2"/>
        <v>65.395</v>
      </c>
      <c r="J29" s="22">
        <v>24</v>
      </c>
      <c r="K29" s="26" t="s">
        <v>150</v>
      </c>
    </row>
    <row r="30" spans="1:11" s="4" customFormat="1" ht="24">
      <c r="A30" s="14" t="s">
        <v>68</v>
      </c>
      <c r="B30" s="14" t="s">
        <v>15</v>
      </c>
      <c r="C30" s="16" t="s">
        <v>119</v>
      </c>
      <c r="D30" s="19">
        <v>93</v>
      </c>
      <c r="E30" s="9">
        <f t="shared" si="0"/>
        <v>23.25</v>
      </c>
      <c r="F30" s="1">
        <v>83.67</v>
      </c>
      <c r="G30" s="1">
        <f>F30*0.9972</f>
        <v>83.435724</v>
      </c>
      <c r="H30" s="1">
        <f t="shared" si="1"/>
        <v>41.717862</v>
      </c>
      <c r="I30" s="1">
        <f t="shared" si="2"/>
        <v>64.967862</v>
      </c>
      <c r="J30" s="22">
        <v>25</v>
      </c>
      <c r="K30" s="26" t="s">
        <v>150</v>
      </c>
    </row>
    <row r="31" spans="1:11" s="4" customFormat="1" ht="24">
      <c r="A31" s="14" t="s">
        <v>62</v>
      </c>
      <c r="B31" s="14" t="s">
        <v>15</v>
      </c>
      <c r="C31" s="16" t="s">
        <v>119</v>
      </c>
      <c r="D31" s="19">
        <v>108.5</v>
      </c>
      <c r="E31" s="9">
        <f t="shared" si="0"/>
        <v>27.125</v>
      </c>
      <c r="F31" s="1">
        <v>75.33</v>
      </c>
      <c r="G31" s="1">
        <f>F31*0.9972</f>
        <v>75.11907599999999</v>
      </c>
      <c r="H31" s="1">
        <f t="shared" si="1"/>
        <v>37.559537999999996</v>
      </c>
      <c r="I31" s="1">
        <f t="shared" si="2"/>
        <v>64.684538</v>
      </c>
      <c r="J31" s="22">
        <v>26</v>
      </c>
      <c r="K31" s="26" t="s">
        <v>150</v>
      </c>
    </row>
    <row r="32" spans="1:11" s="4" customFormat="1" ht="24">
      <c r="A32" s="14" t="s">
        <v>67</v>
      </c>
      <c r="B32" s="14" t="s">
        <v>15</v>
      </c>
      <c r="C32" s="16" t="s">
        <v>119</v>
      </c>
      <c r="D32" s="19">
        <v>96</v>
      </c>
      <c r="E32" s="9">
        <f t="shared" si="0"/>
        <v>24</v>
      </c>
      <c r="F32" s="1">
        <v>78.67</v>
      </c>
      <c r="G32" s="1">
        <f>F32*1.0145</f>
        <v>79.810715</v>
      </c>
      <c r="H32" s="1">
        <f t="shared" si="1"/>
        <v>39.9053575</v>
      </c>
      <c r="I32" s="1">
        <f t="shared" si="2"/>
        <v>63.9053575</v>
      </c>
      <c r="J32" s="22">
        <v>27</v>
      </c>
      <c r="K32" s="26" t="s">
        <v>149</v>
      </c>
    </row>
    <row r="33" spans="1:11" s="4" customFormat="1" ht="24">
      <c r="A33" s="14" t="s">
        <v>69</v>
      </c>
      <c r="B33" s="14" t="s">
        <v>15</v>
      </c>
      <c r="C33" s="16" t="s">
        <v>119</v>
      </c>
      <c r="D33" s="19">
        <v>85</v>
      </c>
      <c r="E33" s="9">
        <f t="shared" si="0"/>
        <v>21.25</v>
      </c>
      <c r="F33" s="1">
        <v>82</v>
      </c>
      <c r="G33" s="1">
        <f>F33*0.9972</f>
        <v>81.7704</v>
      </c>
      <c r="H33" s="1">
        <f t="shared" si="1"/>
        <v>40.8852</v>
      </c>
      <c r="I33" s="1">
        <f t="shared" si="2"/>
        <v>62.1352</v>
      </c>
      <c r="J33" s="22">
        <v>28</v>
      </c>
      <c r="K33" s="26" t="s">
        <v>150</v>
      </c>
    </row>
    <row r="34" spans="1:14" s="4" customFormat="1" ht="24">
      <c r="A34" s="14" t="s">
        <v>70</v>
      </c>
      <c r="B34" s="14" t="s">
        <v>15</v>
      </c>
      <c r="C34" s="16" t="s">
        <v>119</v>
      </c>
      <c r="D34" s="19">
        <v>67.5</v>
      </c>
      <c r="E34" s="9">
        <f t="shared" si="0"/>
        <v>16.875</v>
      </c>
      <c r="F34" s="1">
        <v>80.67</v>
      </c>
      <c r="G34" s="1">
        <f>F34*0.9972</f>
        <v>80.444124</v>
      </c>
      <c r="H34" s="1">
        <f t="shared" si="1"/>
        <v>40.222062</v>
      </c>
      <c r="I34" s="1">
        <f t="shared" si="2"/>
        <v>57.097062</v>
      </c>
      <c r="J34" s="22">
        <v>29</v>
      </c>
      <c r="K34" s="26" t="s">
        <v>150</v>
      </c>
      <c r="L34" s="23"/>
      <c r="N34" s="23"/>
    </row>
  </sheetData>
  <sheetProtection formatCells="0" formatColumns="0" formatRows="0" insertColumns="0" insertRows="0" insertHyperlinks="0" deleteColumns="0" deleteRows="0" sort="0" autoFilter="0" pivotTables="0"/>
  <mergeCells count="11">
    <mergeCell ref="A1:K1"/>
    <mergeCell ref="A2:K2"/>
    <mergeCell ref="A3:A5"/>
    <mergeCell ref="B3:B5"/>
    <mergeCell ref="C3:C5"/>
    <mergeCell ref="D3:I3"/>
    <mergeCell ref="J3:J5"/>
    <mergeCell ref="K3:K5"/>
    <mergeCell ref="D4:E4"/>
    <mergeCell ref="I4:I5"/>
    <mergeCell ref="F4:H4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hp</cp:lastModifiedBy>
  <cp:lastPrinted>2021-07-27T13:30:13Z</cp:lastPrinted>
  <dcterms:created xsi:type="dcterms:W3CDTF">2019-06-25T10:41:31Z</dcterms:created>
  <dcterms:modified xsi:type="dcterms:W3CDTF">2021-07-30T07:47:52Z</dcterms:modified>
  <cp:category/>
  <cp:version/>
  <cp:contentType/>
  <cp:contentStatus/>
</cp:coreProperties>
</file>