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4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19320" windowHeight="7800" tabRatio="962"/>
  </bookViews>
  <sheets>
    <sheet name="农村幼儿园（应届）" sheetId="98" r:id="rId1"/>
    <sheet name="农村幼儿园（不限岗）" sheetId="52" r:id="rId2"/>
    <sheet name="农村小学语文（男岗）" sheetId="99" r:id="rId3"/>
    <sheet name="农村小学语文（女岗）" sheetId="100" r:id="rId4"/>
    <sheet name="县城小学语文（应届岗）" sheetId="101" r:id="rId5"/>
    <sheet name="农村小学数学（男岗）" sheetId="112" r:id="rId6"/>
    <sheet name="农村小学数学（女岗）" sheetId="113" r:id="rId7"/>
    <sheet name="县城小学数学（应届）" sheetId="114" r:id="rId8"/>
    <sheet name="农村小学英语（男岗）" sheetId="118" r:id="rId9"/>
    <sheet name="农村小学英语（女岗）" sheetId="119" r:id="rId10"/>
    <sheet name="县城小学英语（应届） " sheetId="120" r:id="rId11"/>
    <sheet name="小学政治（应届岗）" sheetId="110" r:id="rId12"/>
    <sheet name="小学政治（不限岗）" sheetId="111" r:id="rId13"/>
    <sheet name="农村小学音乐（男岗）" sheetId="8" r:id="rId14"/>
    <sheet name="农村小学音乐（女岗)" sheetId="53" r:id="rId15"/>
    <sheet name="农村小学音乐（不限岗) " sheetId="92" r:id="rId16"/>
    <sheet name="农村小学体育（男岗）" sheetId="140" r:id="rId17"/>
    <sheet name="农村小学体育（女岗) " sheetId="141" r:id="rId18"/>
    <sheet name="特教小学体育" sheetId="142" r:id="rId19"/>
    <sheet name="农村小学美术（男岗）" sheetId="131" r:id="rId20"/>
    <sheet name="农村小学美术（女岗）" sheetId="132" r:id="rId21"/>
    <sheet name="农村小学美术（不限岗)" sheetId="133" r:id="rId22"/>
    <sheet name="农村小学信息（男岗）" sheetId="143" r:id="rId23"/>
    <sheet name="农村小学信息（女岗）" sheetId="144" r:id="rId24"/>
    <sheet name="初中语文" sheetId="107" r:id="rId25"/>
    <sheet name="初中数学" sheetId="116" r:id="rId26"/>
    <sheet name="初中英语" sheetId="122" r:id="rId27"/>
    <sheet name="县城初中化学" sheetId="136" r:id="rId28"/>
    <sheet name="初中政治" sheetId="109" r:id="rId29"/>
    <sheet name="农村初中历史" sheetId="103" r:id="rId30"/>
    <sheet name="农村初中地理" sheetId="105" r:id="rId31"/>
    <sheet name="农村初中音乐（女岗）" sheetId="124" r:id="rId32"/>
    <sheet name="农村初中体育（男岗）" sheetId="138" r:id="rId33"/>
    <sheet name="农村初中体育（女岗)" sheetId="139" r:id="rId34"/>
    <sheet name="农村初中美术（男岗）" sheetId="129" r:id="rId35"/>
    <sheet name="农村初中美术（女岗）" sheetId="130" r:id="rId36"/>
    <sheet name="高中语文" sheetId="106" r:id="rId37"/>
    <sheet name="高中数学" sheetId="115" r:id="rId38"/>
    <sheet name="高中英语" sheetId="121" r:id="rId39"/>
    <sheet name="高中物理" sheetId="134" r:id="rId40"/>
    <sheet name="高中化学" sheetId="135" r:id="rId41"/>
    <sheet name="高中生物" sheetId="117" r:id="rId42"/>
    <sheet name="高中政治" sheetId="108" r:id="rId43"/>
    <sheet name="高中历史" sheetId="102" r:id="rId44"/>
    <sheet name="高中地理" sheetId="104" r:id="rId45"/>
    <sheet name="新干二中高中音乐" sheetId="123" r:id="rId46"/>
    <sheet name="新干中专高中音乐" sheetId="48" r:id="rId47"/>
    <sheet name="新干中学高中体育" sheetId="137" r:id="rId48"/>
    <sheet name="新干二中高中美术" sheetId="125" r:id="rId49"/>
    <sheet name="新干中专高中美术 (男岗)" sheetId="126" r:id="rId50"/>
    <sheet name="新干中专高中美术 (女岗)" sheetId="127" r:id="rId51"/>
    <sheet name="新干中专高中美术 (不限岗)" sheetId="128" r:id="rId52"/>
  </sheets>
  <definedNames>
    <definedName name="_xlnm.Print_Titles" localSheetId="25">初中数学!$1:$5</definedName>
    <definedName name="_xlnm.Print_Titles" localSheetId="26">初中英语!$1:$5</definedName>
    <definedName name="_xlnm.Print_Titles" localSheetId="41">高中生物!$1:$5</definedName>
    <definedName name="_xlnm.Print_Titles" localSheetId="37">高中数学!$1:$5</definedName>
    <definedName name="_xlnm.Print_Titles" localSheetId="38">高中英语!$1:$5</definedName>
    <definedName name="_xlnm.Print_Titles" localSheetId="5">'农村小学数学（男岗）'!$1:$5</definedName>
    <definedName name="_xlnm.Print_Titles" localSheetId="6">'农村小学数学（女岗）'!$1:$5</definedName>
    <definedName name="_xlnm.Print_Titles" localSheetId="8">'农村小学英语（男岗）'!$1:$5</definedName>
    <definedName name="_xlnm.Print_Titles" localSheetId="9">'农村小学英语（女岗）'!$1:$5</definedName>
    <definedName name="_xlnm.Print_Titles" localSheetId="2">'农村小学语文（男岗）'!$1:$5</definedName>
    <definedName name="_xlnm.Print_Titles" localSheetId="3">'农村小学语文（女岗）'!$1:$5</definedName>
    <definedName name="_xlnm.Print_Titles" localSheetId="1">'农村幼儿园（不限岗）'!$1:$6</definedName>
    <definedName name="_xlnm.Print_Titles" localSheetId="0">'农村幼儿园（应届）'!$1:$6</definedName>
    <definedName name="_xlnm.Print_Titles" localSheetId="7">'县城小学数学（应届）'!$1:$5</definedName>
    <definedName name="_xlnm.Print_Titles" localSheetId="10">'县城小学英语（应届） '!$1:$5</definedName>
    <definedName name="_xlnm.Print_Titles" localSheetId="4">'县城小学语文（应届岗）'!$1:$5</definedName>
  </definedNames>
  <calcPr calcId="125725"/>
</workbook>
</file>

<file path=xl/calcChain.xml><?xml version="1.0" encoding="utf-8"?>
<calcChain xmlns="http://schemas.openxmlformats.org/spreadsheetml/2006/main">
  <c r="I8" i="128"/>
  <c r="H8"/>
  <c r="G8"/>
  <c r="E8"/>
  <c r="I7"/>
  <c r="H7"/>
  <c r="G7"/>
  <c r="E7"/>
  <c r="I6"/>
  <c r="H6"/>
  <c r="G6"/>
  <c r="E6"/>
  <c r="I7" i="127"/>
  <c r="H7"/>
  <c r="G7"/>
  <c r="E7"/>
  <c r="I6"/>
  <c r="H6"/>
  <c r="G6"/>
  <c r="E6"/>
  <c r="I7" i="126"/>
  <c r="H7"/>
  <c r="G7"/>
  <c r="E7"/>
  <c r="I6"/>
  <c r="H6"/>
  <c r="G6"/>
  <c r="E6"/>
  <c r="I8" i="125"/>
  <c r="H8"/>
  <c r="G8"/>
  <c r="E8"/>
  <c r="I7"/>
  <c r="H7"/>
  <c r="G7"/>
  <c r="E7"/>
  <c r="I6"/>
  <c r="H6"/>
  <c r="G6"/>
  <c r="E6"/>
  <c r="I6" i="137"/>
  <c r="H6"/>
  <c r="G6"/>
  <c r="E6"/>
  <c r="I7" i="48"/>
  <c r="H7"/>
  <c r="G7"/>
  <c r="E7"/>
  <c r="I6"/>
  <c r="H6"/>
  <c r="G6"/>
  <c r="E6"/>
  <c r="I8" i="123"/>
  <c r="H8"/>
  <c r="G8"/>
  <c r="E8"/>
  <c r="I7"/>
  <c r="H7"/>
  <c r="G7"/>
  <c r="E7"/>
  <c r="I6"/>
  <c r="H6"/>
  <c r="G6"/>
  <c r="E6"/>
  <c r="I6" i="104"/>
  <c r="H6"/>
  <c r="G6"/>
  <c r="E6"/>
  <c r="I6" i="102"/>
  <c r="H6"/>
  <c r="G6"/>
  <c r="E6"/>
  <c r="I6" i="108"/>
  <c r="H6"/>
  <c r="G6"/>
  <c r="E6"/>
  <c r="I7" i="117"/>
  <c r="H7"/>
  <c r="G7"/>
  <c r="E7"/>
  <c r="I6"/>
  <c r="H6"/>
  <c r="G6"/>
  <c r="E6"/>
  <c r="I10" i="135"/>
  <c r="H10"/>
  <c r="G10"/>
  <c r="E10"/>
  <c r="I9"/>
  <c r="H9"/>
  <c r="G9"/>
  <c r="E9"/>
  <c r="I8"/>
  <c r="H8"/>
  <c r="G8"/>
  <c r="E8"/>
  <c r="I7"/>
  <c r="H7"/>
  <c r="G7"/>
  <c r="E7"/>
  <c r="I6"/>
  <c r="H6"/>
  <c r="G6"/>
  <c r="E6"/>
  <c r="I8" i="134"/>
  <c r="H8"/>
  <c r="G8"/>
  <c r="E8"/>
  <c r="I7"/>
  <c r="H7"/>
  <c r="G7"/>
  <c r="E7"/>
  <c r="I6"/>
  <c r="H6"/>
  <c r="G6"/>
  <c r="E6"/>
  <c r="I19" i="121"/>
  <c r="H19"/>
  <c r="G19"/>
  <c r="E19"/>
  <c r="I18"/>
  <c r="H18"/>
  <c r="G18"/>
  <c r="E18"/>
  <c r="I17"/>
  <c r="H17"/>
  <c r="G17"/>
  <c r="E17"/>
  <c r="I16"/>
  <c r="H16"/>
  <c r="G16"/>
  <c r="E16"/>
  <c r="I15"/>
  <c r="H15"/>
  <c r="G15"/>
  <c r="E15"/>
  <c r="I14"/>
  <c r="H14"/>
  <c r="G14"/>
  <c r="E14"/>
  <c r="I13"/>
  <c r="H13"/>
  <c r="G13"/>
  <c r="E13"/>
  <c r="I12"/>
  <c r="H12"/>
  <c r="G12"/>
  <c r="E12"/>
  <c r="I11"/>
  <c r="H11"/>
  <c r="G11"/>
  <c r="E11"/>
  <c r="I10"/>
  <c r="H10"/>
  <c r="G10"/>
  <c r="E10"/>
  <c r="I9"/>
  <c r="H9"/>
  <c r="G9"/>
  <c r="E9"/>
  <c r="I8"/>
  <c r="H8"/>
  <c r="G8"/>
  <c r="E8"/>
  <c r="I7"/>
  <c r="H7"/>
  <c r="G7"/>
  <c r="E7"/>
  <c r="I6"/>
  <c r="H6"/>
  <c r="G6"/>
  <c r="E6"/>
  <c r="I6" i="115"/>
  <c r="H6"/>
  <c r="G6"/>
  <c r="E6"/>
  <c r="I14" i="106"/>
  <c r="H14"/>
  <c r="G14"/>
  <c r="E14"/>
  <c r="I13"/>
  <c r="H13"/>
  <c r="G13"/>
  <c r="E13"/>
  <c r="I12"/>
  <c r="H12"/>
  <c r="G12"/>
  <c r="E12"/>
  <c r="I11"/>
  <c r="H11"/>
  <c r="G11"/>
  <c r="E11"/>
  <c r="I10"/>
  <c r="H10"/>
  <c r="G10"/>
  <c r="E10"/>
  <c r="I9"/>
  <c r="H9"/>
  <c r="G9"/>
  <c r="E9"/>
  <c r="I8"/>
  <c r="H8"/>
  <c r="G8"/>
  <c r="E8"/>
  <c r="I7"/>
  <c r="H7"/>
  <c r="G7"/>
  <c r="E7"/>
  <c r="I6"/>
  <c r="H6"/>
  <c r="G6"/>
  <c r="E6"/>
  <c r="I8" i="130"/>
  <c r="H8"/>
  <c r="G8"/>
  <c r="E8"/>
  <c r="I7"/>
  <c r="H7"/>
  <c r="G7"/>
  <c r="E7"/>
  <c r="I6"/>
  <c r="H6"/>
  <c r="G6"/>
  <c r="E6"/>
  <c r="I8" i="129"/>
  <c r="H8"/>
  <c r="G8"/>
  <c r="E8"/>
  <c r="I7"/>
  <c r="H7"/>
  <c r="G7"/>
  <c r="E7"/>
  <c r="I6"/>
  <c r="H6"/>
  <c r="G6"/>
  <c r="E6"/>
  <c r="I7" i="139"/>
  <c r="H7"/>
  <c r="G7"/>
  <c r="E7"/>
  <c r="I6"/>
  <c r="H6"/>
  <c r="G6"/>
  <c r="E6"/>
  <c r="I8" i="138"/>
  <c r="H8"/>
  <c r="G8"/>
  <c r="E8"/>
  <c r="I7"/>
  <c r="H7"/>
  <c r="G7"/>
  <c r="E7"/>
  <c r="I6"/>
  <c r="H6"/>
  <c r="G6"/>
  <c r="E6"/>
  <c r="I8" i="124"/>
  <c r="H8"/>
  <c r="G8"/>
  <c r="E8"/>
  <c r="I7"/>
  <c r="H7"/>
  <c r="G7"/>
  <c r="E7"/>
  <c r="I6"/>
  <c r="H6"/>
  <c r="G6"/>
  <c r="E6"/>
  <c r="I6" i="105"/>
  <c r="H6"/>
  <c r="G6"/>
  <c r="E6"/>
  <c r="I8" i="103"/>
  <c r="H8"/>
  <c r="G8"/>
  <c r="E8"/>
  <c r="I7"/>
  <c r="H7"/>
  <c r="G7"/>
  <c r="E7"/>
  <c r="I6"/>
  <c r="H6"/>
  <c r="G6"/>
  <c r="E6"/>
  <c r="I9" i="109"/>
  <c r="H9"/>
  <c r="G9"/>
  <c r="E9"/>
  <c r="I8"/>
  <c r="H8"/>
  <c r="G8"/>
  <c r="E8"/>
  <c r="I7"/>
  <c r="H7"/>
  <c r="G7"/>
  <c r="E7"/>
  <c r="I6"/>
  <c r="H6"/>
  <c r="G6"/>
  <c r="E6"/>
  <c r="I9" i="136"/>
  <c r="H9"/>
  <c r="G9"/>
  <c r="E9"/>
  <c r="I8"/>
  <c r="H8"/>
  <c r="G8"/>
  <c r="E8"/>
  <c r="I7"/>
  <c r="H7"/>
  <c r="G7"/>
  <c r="E7"/>
  <c r="I6"/>
  <c r="H6"/>
  <c r="G6"/>
  <c r="E6"/>
  <c r="I22" i="122"/>
  <c r="H22"/>
  <c r="G22"/>
  <c r="E22"/>
  <c r="I21"/>
  <c r="H21"/>
  <c r="G21"/>
  <c r="E21"/>
  <c r="I20"/>
  <c r="H20"/>
  <c r="G20"/>
  <c r="E20"/>
  <c r="I19"/>
  <c r="H19"/>
  <c r="G19"/>
  <c r="E19"/>
  <c r="I18"/>
  <c r="H18"/>
  <c r="G18"/>
  <c r="E18"/>
  <c r="I17"/>
  <c r="H17"/>
  <c r="G17"/>
  <c r="E17"/>
  <c r="I16"/>
  <c r="H16"/>
  <c r="G16"/>
  <c r="E16"/>
  <c r="I15"/>
  <c r="H15"/>
  <c r="G15"/>
  <c r="E15"/>
  <c r="I14"/>
  <c r="H14"/>
  <c r="G14"/>
  <c r="E14"/>
  <c r="I13"/>
  <c r="H13"/>
  <c r="G13"/>
  <c r="E13"/>
  <c r="I12"/>
  <c r="H12"/>
  <c r="G12"/>
  <c r="E12"/>
  <c r="I11"/>
  <c r="H11"/>
  <c r="G11"/>
  <c r="E11"/>
  <c r="I10"/>
  <c r="H10"/>
  <c r="G10"/>
  <c r="E10"/>
  <c r="I9"/>
  <c r="H9"/>
  <c r="G9"/>
  <c r="E9"/>
  <c r="I8"/>
  <c r="H8"/>
  <c r="G8"/>
  <c r="E8"/>
  <c r="I7"/>
  <c r="H7"/>
  <c r="G7"/>
  <c r="E7"/>
  <c r="I6"/>
  <c r="H6"/>
  <c r="G6"/>
  <c r="E6"/>
  <c r="I17" i="116"/>
  <c r="H17"/>
  <c r="G17"/>
  <c r="E17"/>
  <c r="I16"/>
  <c r="H16"/>
  <c r="G16"/>
  <c r="E16"/>
  <c r="I15"/>
  <c r="H15"/>
  <c r="G15"/>
  <c r="E15"/>
  <c r="I14"/>
  <c r="H14"/>
  <c r="G14"/>
  <c r="E14"/>
  <c r="I13"/>
  <c r="H13"/>
  <c r="G13"/>
  <c r="E13"/>
  <c r="I12"/>
  <c r="H12"/>
  <c r="G12"/>
  <c r="E12"/>
  <c r="I11"/>
  <c r="H11"/>
  <c r="G11"/>
  <c r="E11"/>
  <c r="I10"/>
  <c r="H10"/>
  <c r="G10"/>
  <c r="E10"/>
  <c r="I9"/>
  <c r="H9"/>
  <c r="G9"/>
  <c r="E9"/>
  <c r="I8"/>
  <c r="H8"/>
  <c r="G8"/>
  <c r="E8"/>
  <c r="I7"/>
  <c r="H7"/>
  <c r="G7"/>
  <c r="E7"/>
  <c r="I6"/>
  <c r="H6"/>
  <c r="G6"/>
  <c r="E6"/>
  <c r="I18" i="107"/>
  <c r="H18"/>
  <c r="G18"/>
  <c r="E18"/>
  <c r="I17"/>
  <c r="H17"/>
  <c r="G17"/>
  <c r="E17"/>
  <c r="I16"/>
  <c r="H16"/>
  <c r="G16"/>
  <c r="E16"/>
  <c r="I15"/>
  <c r="H15"/>
  <c r="G15"/>
  <c r="E15"/>
  <c r="I14"/>
  <c r="H14"/>
  <c r="G14"/>
  <c r="E14"/>
  <c r="I13"/>
  <c r="H13"/>
  <c r="G13"/>
  <c r="E13"/>
  <c r="I12"/>
  <c r="H12"/>
  <c r="G12"/>
  <c r="E12"/>
  <c r="I11"/>
  <c r="H11"/>
  <c r="G11"/>
  <c r="E11"/>
  <c r="I10"/>
  <c r="H10"/>
  <c r="G10"/>
  <c r="E10"/>
  <c r="I9"/>
  <c r="H9"/>
  <c r="G9"/>
  <c r="E9"/>
  <c r="I8"/>
  <c r="H8"/>
  <c r="G8"/>
  <c r="E8"/>
  <c r="I7"/>
  <c r="H7"/>
  <c r="G7"/>
  <c r="E7"/>
  <c r="I6"/>
  <c r="H6"/>
  <c r="G6"/>
  <c r="E6"/>
  <c r="I8" i="144"/>
  <c r="H8"/>
  <c r="G8"/>
  <c r="E8"/>
  <c r="I7"/>
  <c r="H7"/>
  <c r="G7"/>
  <c r="E7"/>
  <c r="I6"/>
  <c r="H6"/>
  <c r="G6"/>
  <c r="E6"/>
  <c r="I6" i="143"/>
  <c r="H6"/>
  <c r="G6"/>
  <c r="E6"/>
  <c r="I8" i="133"/>
  <c r="H8"/>
  <c r="G8"/>
  <c r="E8"/>
  <c r="I7"/>
  <c r="H7"/>
  <c r="G7"/>
  <c r="E7"/>
  <c r="I6"/>
  <c r="H6"/>
  <c r="G6"/>
  <c r="E6"/>
  <c r="I8" i="132"/>
  <c r="H8"/>
  <c r="G8"/>
  <c r="E8"/>
  <c r="I7"/>
  <c r="H7"/>
  <c r="G7"/>
  <c r="E7"/>
  <c r="I6"/>
  <c r="H6"/>
  <c r="G6"/>
  <c r="E6"/>
  <c r="I7" i="131"/>
  <c r="H7"/>
  <c r="G7"/>
  <c r="E7"/>
  <c r="I6"/>
  <c r="H6"/>
  <c r="G6"/>
  <c r="E6"/>
  <c r="I8" i="142"/>
  <c r="H8"/>
  <c r="G8"/>
  <c r="E8"/>
  <c r="I7"/>
  <c r="H7"/>
  <c r="G7"/>
  <c r="E7"/>
  <c r="I6"/>
  <c r="H6"/>
  <c r="G6"/>
  <c r="E6"/>
  <c r="I9" i="141"/>
  <c r="H9"/>
  <c r="G9"/>
  <c r="E9"/>
  <c r="I8"/>
  <c r="H8"/>
  <c r="G8"/>
  <c r="E8"/>
  <c r="I7"/>
  <c r="H7"/>
  <c r="G7"/>
  <c r="E7"/>
  <c r="I6"/>
  <c r="H6"/>
  <c r="G6"/>
  <c r="E6"/>
  <c r="I11" i="140"/>
  <c r="H11"/>
  <c r="G11"/>
  <c r="E11"/>
  <c r="I10"/>
  <c r="H10"/>
  <c r="G10"/>
  <c r="E10"/>
  <c r="I9"/>
  <c r="H9"/>
  <c r="G9"/>
  <c r="E9"/>
  <c r="I8"/>
  <c r="H8"/>
  <c r="G8"/>
  <c r="E8"/>
  <c r="I7"/>
  <c r="H7"/>
  <c r="G7"/>
  <c r="E7"/>
  <c r="I6"/>
  <c r="H6"/>
  <c r="G6"/>
  <c r="E6"/>
  <c r="I7" i="92"/>
  <c r="H7"/>
  <c r="G7"/>
  <c r="E7"/>
  <c r="I6"/>
  <c r="H6"/>
  <c r="G6"/>
  <c r="E6"/>
  <c r="I8" i="53"/>
  <c r="H8"/>
  <c r="G8"/>
  <c r="E8"/>
  <c r="I7"/>
  <c r="H7"/>
  <c r="G7"/>
  <c r="E7"/>
  <c r="I6"/>
  <c r="H6"/>
  <c r="G6"/>
  <c r="E6"/>
  <c r="I7" i="8"/>
  <c r="H7"/>
  <c r="G7"/>
  <c r="E7"/>
  <c r="I6"/>
  <c r="H6"/>
  <c r="G6"/>
  <c r="E6"/>
  <c r="I8" i="111"/>
  <c r="H8"/>
  <c r="G8"/>
  <c r="E8"/>
  <c r="I7"/>
  <c r="H7"/>
  <c r="G7"/>
  <c r="E7"/>
  <c r="I6"/>
  <c r="H6"/>
  <c r="G6"/>
  <c r="E6"/>
  <c r="I8" i="110"/>
  <c r="H8"/>
  <c r="G8"/>
  <c r="E8"/>
  <c r="I7"/>
  <c r="H7"/>
  <c r="G7"/>
  <c r="E7"/>
  <c r="I6"/>
  <c r="H6"/>
  <c r="G6"/>
  <c r="E6"/>
  <c r="I22" i="120"/>
  <c r="H22"/>
  <c r="G22"/>
  <c r="E22"/>
  <c r="I21"/>
  <c r="H21"/>
  <c r="G21"/>
  <c r="E21"/>
  <c r="I20"/>
  <c r="H20"/>
  <c r="G20"/>
  <c r="E20"/>
  <c r="I19"/>
  <c r="H19"/>
  <c r="G19"/>
  <c r="E19"/>
  <c r="I18"/>
  <c r="H18"/>
  <c r="G18"/>
  <c r="E18"/>
  <c r="I17"/>
  <c r="H17"/>
  <c r="G17"/>
  <c r="E17"/>
  <c r="I16"/>
  <c r="H16"/>
  <c r="G16"/>
  <c r="E16"/>
  <c r="I15"/>
  <c r="H15"/>
  <c r="G15"/>
  <c r="E15"/>
  <c r="I14"/>
  <c r="H14"/>
  <c r="G14"/>
  <c r="E14"/>
  <c r="I13"/>
  <c r="H13"/>
  <c r="G13"/>
  <c r="E13"/>
  <c r="I12"/>
  <c r="H12"/>
  <c r="G12"/>
  <c r="E12"/>
  <c r="I11"/>
  <c r="H11"/>
  <c r="G11"/>
  <c r="E11"/>
  <c r="I10"/>
  <c r="H10"/>
  <c r="G10"/>
  <c r="E10"/>
  <c r="I9"/>
  <c r="H9"/>
  <c r="G9"/>
  <c r="E9"/>
  <c r="I8"/>
  <c r="H8"/>
  <c r="G8"/>
  <c r="E8"/>
  <c r="I7"/>
  <c r="H7"/>
  <c r="G7"/>
  <c r="E7"/>
  <c r="I6"/>
  <c r="H6"/>
  <c r="G6"/>
  <c r="E6"/>
  <c r="I14" i="119"/>
  <c r="H14"/>
  <c r="G14"/>
  <c r="E14"/>
  <c r="I13"/>
  <c r="H13"/>
  <c r="G13"/>
  <c r="E13"/>
  <c r="I12"/>
  <c r="H12"/>
  <c r="G12"/>
  <c r="E12"/>
  <c r="I11"/>
  <c r="H11"/>
  <c r="G11"/>
  <c r="E11"/>
  <c r="I10"/>
  <c r="H10"/>
  <c r="G10"/>
  <c r="E10"/>
  <c r="I9"/>
  <c r="H9"/>
  <c r="G9"/>
  <c r="E9"/>
  <c r="I8"/>
  <c r="H8"/>
  <c r="G8"/>
  <c r="E8"/>
  <c r="I7"/>
  <c r="H7"/>
  <c r="G7"/>
  <c r="E7"/>
  <c r="I6"/>
  <c r="H6"/>
  <c r="G6"/>
  <c r="E6"/>
  <c r="I12" i="118"/>
  <c r="H12"/>
  <c r="G12"/>
  <c r="E12"/>
  <c r="I11"/>
  <c r="H11"/>
  <c r="G11"/>
  <c r="E11"/>
  <c r="I10"/>
  <c r="H10"/>
  <c r="G10"/>
  <c r="E10"/>
  <c r="I9"/>
  <c r="H9"/>
  <c r="G9"/>
  <c r="E9"/>
  <c r="I8"/>
  <c r="H8"/>
  <c r="G8"/>
  <c r="E8"/>
  <c r="I7"/>
  <c r="H7"/>
  <c r="G7"/>
  <c r="E7"/>
  <c r="I6"/>
  <c r="H6"/>
  <c r="G6"/>
  <c r="E6"/>
  <c r="I27" i="114"/>
  <c r="H27"/>
  <c r="G27"/>
  <c r="E27"/>
  <c r="I26"/>
  <c r="H26"/>
  <c r="G26"/>
  <c r="E26"/>
  <c r="I25"/>
  <c r="H25"/>
  <c r="G25"/>
  <c r="E25"/>
  <c r="I24"/>
  <c r="H24"/>
  <c r="G24"/>
  <c r="E24"/>
  <c r="I23"/>
  <c r="H23"/>
  <c r="G23"/>
  <c r="E23"/>
  <c r="I22"/>
  <c r="H22"/>
  <c r="G22"/>
  <c r="E22"/>
  <c r="I21"/>
  <c r="H21"/>
  <c r="G21"/>
  <c r="E21"/>
  <c r="I20"/>
  <c r="H20"/>
  <c r="G20"/>
  <c r="E20"/>
  <c r="I19"/>
  <c r="H19"/>
  <c r="G19"/>
  <c r="E19"/>
  <c r="I18"/>
  <c r="H18"/>
  <c r="G18"/>
  <c r="E18"/>
  <c r="I17"/>
  <c r="H17"/>
  <c r="G17"/>
  <c r="E17"/>
  <c r="I16"/>
  <c r="H16"/>
  <c r="G16"/>
  <c r="E16"/>
  <c r="I15"/>
  <c r="H15"/>
  <c r="G15"/>
  <c r="E15"/>
  <c r="I14"/>
  <c r="H14"/>
  <c r="G14"/>
  <c r="E14"/>
  <c r="I13"/>
  <c r="H13"/>
  <c r="G13"/>
  <c r="E13"/>
  <c r="I12"/>
  <c r="H12"/>
  <c r="G12"/>
  <c r="E12"/>
  <c r="I11"/>
  <c r="H11"/>
  <c r="G11"/>
  <c r="E11"/>
  <c r="I10"/>
  <c r="H10"/>
  <c r="G10"/>
  <c r="E10"/>
  <c r="I9"/>
  <c r="H9"/>
  <c r="G9"/>
  <c r="E9"/>
  <c r="I8"/>
  <c r="H8"/>
  <c r="G8"/>
  <c r="E8"/>
  <c r="I7"/>
  <c r="H7"/>
  <c r="G7"/>
  <c r="E7"/>
  <c r="I6"/>
  <c r="H6"/>
  <c r="G6"/>
  <c r="E6"/>
  <c r="I20" i="113"/>
  <c r="H20"/>
  <c r="G20"/>
  <c r="E20"/>
  <c r="I19"/>
  <c r="H19"/>
  <c r="G19"/>
  <c r="E19"/>
  <c r="I18"/>
  <c r="H18"/>
  <c r="G18"/>
  <c r="E18"/>
  <c r="I17"/>
  <c r="H17"/>
  <c r="G17"/>
  <c r="E17"/>
  <c r="I16"/>
  <c r="H16"/>
  <c r="G16"/>
  <c r="E16"/>
  <c r="I15"/>
  <c r="H15"/>
  <c r="G15"/>
  <c r="E15"/>
  <c r="I14"/>
  <c r="H14"/>
  <c r="G14"/>
  <c r="E14"/>
  <c r="I13"/>
  <c r="H13"/>
  <c r="G13"/>
  <c r="E13"/>
  <c r="I12"/>
  <c r="H12"/>
  <c r="G12"/>
  <c r="E12"/>
  <c r="I11"/>
  <c r="H11"/>
  <c r="G11"/>
  <c r="E11"/>
  <c r="I10"/>
  <c r="H10"/>
  <c r="G10"/>
  <c r="E10"/>
  <c r="I9"/>
  <c r="H9"/>
  <c r="G9"/>
  <c r="E9"/>
  <c r="I8"/>
  <c r="H8"/>
  <c r="G8"/>
  <c r="E8"/>
  <c r="I7"/>
  <c r="H7"/>
  <c r="G7"/>
  <c r="E7"/>
  <c r="I6"/>
  <c r="H6"/>
  <c r="G6"/>
  <c r="E6"/>
  <c r="I20" i="112"/>
  <c r="H20"/>
  <c r="G20"/>
  <c r="E20"/>
  <c r="I19"/>
  <c r="H19"/>
  <c r="G19"/>
  <c r="E19"/>
  <c r="I18"/>
  <c r="H18"/>
  <c r="G18"/>
  <c r="E18"/>
  <c r="I17"/>
  <c r="H17"/>
  <c r="G17"/>
  <c r="E17"/>
  <c r="I16"/>
  <c r="H16"/>
  <c r="G16"/>
  <c r="E16"/>
  <c r="I15"/>
  <c r="H15"/>
  <c r="G15"/>
  <c r="E15"/>
  <c r="I14"/>
  <c r="H14"/>
  <c r="G14"/>
  <c r="E14"/>
  <c r="I13"/>
  <c r="H13"/>
  <c r="G13"/>
  <c r="E13"/>
  <c r="I12"/>
  <c r="H12"/>
  <c r="G12"/>
  <c r="E12"/>
  <c r="I11"/>
  <c r="H11"/>
  <c r="G11"/>
  <c r="E11"/>
  <c r="I10"/>
  <c r="H10"/>
  <c r="G10"/>
  <c r="E10"/>
  <c r="I9"/>
  <c r="H9"/>
  <c r="G9"/>
  <c r="E9"/>
  <c r="I8"/>
  <c r="H8"/>
  <c r="G8"/>
  <c r="E8"/>
  <c r="I7"/>
  <c r="H7"/>
  <c r="G7"/>
  <c r="E7"/>
  <c r="I6"/>
  <c r="H6"/>
  <c r="G6"/>
  <c r="E6"/>
  <c r="I30" i="101"/>
  <c r="H30"/>
  <c r="G30"/>
  <c r="E30"/>
  <c r="I29"/>
  <c r="H29"/>
  <c r="G29"/>
  <c r="E29"/>
  <c r="I28"/>
  <c r="H28"/>
  <c r="G28"/>
  <c r="E28"/>
  <c r="I27"/>
  <c r="H27"/>
  <c r="G27"/>
  <c r="E27"/>
  <c r="I26"/>
  <c r="H26"/>
  <c r="G26"/>
  <c r="E26"/>
  <c r="I25"/>
  <c r="H25"/>
  <c r="G25"/>
  <c r="E25"/>
  <c r="I24"/>
  <c r="H24"/>
  <c r="G24"/>
  <c r="E24"/>
  <c r="I23"/>
  <c r="H23"/>
  <c r="G23"/>
  <c r="E23"/>
  <c r="I22"/>
  <c r="H22"/>
  <c r="G22"/>
  <c r="E22"/>
  <c r="I21"/>
  <c r="H21"/>
  <c r="G21"/>
  <c r="E21"/>
  <c r="I20"/>
  <c r="H20"/>
  <c r="G20"/>
  <c r="E20"/>
  <c r="I19"/>
  <c r="H19"/>
  <c r="G19"/>
  <c r="E19"/>
  <c r="I18"/>
  <c r="H18"/>
  <c r="G18"/>
  <c r="E18"/>
  <c r="I17"/>
  <c r="H17"/>
  <c r="G17"/>
  <c r="E17"/>
  <c r="I16"/>
  <c r="H16"/>
  <c r="G16"/>
  <c r="E16"/>
  <c r="I15"/>
  <c r="H15"/>
  <c r="G15"/>
  <c r="E15"/>
  <c r="I14"/>
  <c r="H14"/>
  <c r="G14"/>
  <c r="E14"/>
  <c r="I13"/>
  <c r="H13"/>
  <c r="G13"/>
  <c r="E13"/>
  <c r="I12"/>
  <c r="H12"/>
  <c r="G12"/>
  <c r="E12"/>
  <c r="I11"/>
  <c r="H11"/>
  <c r="G11"/>
  <c r="E11"/>
  <c r="I10"/>
  <c r="H10"/>
  <c r="G10"/>
  <c r="E10"/>
  <c r="I9"/>
  <c r="H9"/>
  <c r="G9"/>
  <c r="E9"/>
  <c r="I8"/>
  <c r="H8"/>
  <c r="G8"/>
  <c r="E8"/>
  <c r="I7"/>
  <c r="H7"/>
  <c r="G7"/>
  <c r="E7"/>
  <c r="I6"/>
  <c r="H6"/>
  <c r="G6"/>
  <c r="E6"/>
  <c r="I22" i="100"/>
  <c r="H22"/>
  <c r="G22"/>
  <c r="E22"/>
  <c r="I21"/>
  <c r="H21"/>
  <c r="G21"/>
  <c r="E21"/>
  <c r="I20"/>
  <c r="H20"/>
  <c r="G20"/>
  <c r="E20"/>
  <c r="I19"/>
  <c r="H19"/>
  <c r="G19"/>
  <c r="E19"/>
  <c r="I18"/>
  <c r="H18"/>
  <c r="G18"/>
  <c r="E18"/>
  <c r="I17"/>
  <c r="H17"/>
  <c r="G17"/>
  <c r="E17"/>
  <c r="I16"/>
  <c r="H16"/>
  <c r="G16"/>
  <c r="E16"/>
  <c r="I15"/>
  <c r="H15"/>
  <c r="G15"/>
  <c r="E15"/>
  <c r="I14"/>
  <c r="H14"/>
  <c r="G14"/>
  <c r="E14"/>
  <c r="I13"/>
  <c r="H13"/>
  <c r="G13"/>
  <c r="E13"/>
  <c r="I12"/>
  <c r="H12"/>
  <c r="G12"/>
  <c r="E12"/>
  <c r="I11"/>
  <c r="H11"/>
  <c r="G11"/>
  <c r="E11"/>
  <c r="I10"/>
  <c r="H10"/>
  <c r="G10"/>
  <c r="E10"/>
  <c r="I9"/>
  <c r="H9"/>
  <c r="G9"/>
  <c r="E9"/>
  <c r="I8"/>
  <c r="H8"/>
  <c r="G8"/>
  <c r="E8"/>
  <c r="I7"/>
  <c r="H7"/>
  <c r="G7"/>
  <c r="E7"/>
  <c r="I6"/>
  <c r="H6"/>
  <c r="G6"/>
  <c r="E6"/>
  <c r="I18" i="99"/>
  <c r="H18"/>
  <c r="G18"/>
  <c r="E18"/>
  <c r="I17"/>
  <c r="H17"/>
  <c r="G17"/>
  <c r="E17"/>
  <c r="I16"/>
  <c r="H16"/>
  <c r="G16"/>
  <c r="E16"/>
  <c r="I15"/>
  <c r="H15"/>
  <c r="G15"/>
  <c r="E15"/>
  <c r="I14"/>
  <c r="H14"/>
  <c r="G14"/>
  <c r="E14"/>
  <c r="I13"/>
  <c r="H13"/>
  <c r="G13"/>
  <c r="E13"/>
  <c r="I12"/>
  <c r="H12"/>
  <c r="G12"/>
  <c r="E12"/>
  <c r="I11"/>
  <c r="H11"/>
  <c r="G11"/>
  <c r="E11"/>
  <c r="I10"/>
  <c r="H10"/>
  <c r="G10"/>
  <c r="E10"/>
  <c r="I9"/>
  <c r="H9"/>
  <c r="G9"/>
  <c r="E9"/>
  <c r="I8"/>
  <c r="H8"/>
  <c r="G8"/>
  <c r="E8"/>
  <c r="I7"/>
  <c r="H7"/>
  <c r="G7"/>
  <c r="E7"/>
  <c r="I6"/>
  <c r="H6"/>
  <c r="G6"/>
  <c r="E6"/>
  <c r="K21" i="52"/>
  <c r="J21"/>
  <c r="I21"/>
  <c r="H21"/>
  <c r="E21"/>
  <c r="K20"/>
  <c r="J20"/>
  <c r="I20"/>
  <c r="H20"/>
  <c r="E20"/>
  <c r="K19"/>
  <c r="J19"/>
  <c r="I19"/>
  <c r="H19"/>
  <c r="E19"/>
  <c r="K18"/>
  <c r="J18"/>
  <c r="I18"/>
  <c r="H18"/>
  <c r="E18"/>
  <c r="K17"/>
  <c r="J17"/>
  <c r="I17"/>
  <c r="H17"/>
  <c r="E17"/>
  <c r="K16"/>
  <c r="J16"/>
  <c r="I16"/>
  <c r="H16"/>
  <c r="E16"/>
  <c r="K15"/>
  <c r="J15"/>
  <c r="I15"/>
  <c r="H15"/>
  <c r="E15"/>
  <c r="K14"/>
  <c r="J14"/>
  <c r="I14"/>
  <c r="H14"/>
  <c r="E14"/>
  <c r="K13"/>
  <c r="J13"/>
  <c r="I13"/>
  <c r="H13"/>
  <c r="E13"/>
  <c r="K12"/>
  <c r="J12"/>
  <c r="I12"/>
  <c r="H12"/>
  <c r="E12"/>
  <c r="K11"/>
  <c r="J11"/>
  <c r="I11"/>
  <c r="H11"/>
  <c r="E11"/>
  <c r="K10"/>
  <c r="J10"/>
  <c r="I10"/>
  <c r="H10"/>
  <c r="E10"/>
  <c r="K9"/>
  <c r="J9"/>
  <c r="I9"/>
  <c r="H9"/>
  <c r="E9"/>
  <c r="K8"/>
  <c r="J8"/>
  <c r="I8"/>
  <c r="H8"/>
  <c r="E8"/>
  <c r="K7"/>
  <c r="J7"/>
  <c r="I7"/>
  <c r="H7"/>
  <c r="E7"/>
  <c r="N66" i="98"/>
  <c r="M66"/>
  <c r="L66"/>
  <c r="K66"/>
  <c r="J66"/>
  <c r="H66"/>
  <c r="E66"/>
  <c r="N65"/>
  <c r="M65"/>
  <c r="L65"/>
  <c r="K65"/>
  <c r="J65"/>
  <c r="H65"/>
  <c r="E65"/>
  <c r="N64"/>
  <c r="M64"/>
  <c r="L64"/>
  <c r="K64"/>
  <c r="J64"/>
  <c r="H64"/>
  <c r="E64"/>
  <c r="N63"/>
  <c r="M63"/>
  <c r="L63"/>
  <c r="K63"/>
  <c r="J63"/>
  <c r="H63"/>
  <c r="E63"/>
  <c r="N62"/>
  <c r="M62"/>
  <c r="L62"/>
  <c r="K62"/>
  <c r="J62"/>
  <c r="H62"/>
  <c r="E62"/>
  <c r="N61"/>
  <c r="M61"/>
  <c r="L61"/>
  <c r="K61"/>
  <c r="J61"/>
  <c r="H61"/>
  <c r="E61"/>
  <c r="N60"/>
  <c r="M60"/>
  <c r="L60"/>
  <c r="K60"/>
  <c r="J60"/>
  <c r="H60"/>
  <c r="E60"/>
  <c r="N59"/>
  <c r="M59"/>
  <c r="L59"/>
  <c r="K59"/>
  <c r="J59"/>
  <c r="H59"/>
  <c r="E59"/>
  <c r="N58"/>
  <c r="M58"/>
  <c r="L58"/>
  <c r="K58"/>
  <c r="J58"/>
  <c r="H58"/>
  <c r="E58"/>
  <c r="N57"/>
  <c r="M57"/>
  <c r="L57"/>
  <c r="K57"/>
  <c r="J57"/>
  <c r="H57"/>
  <c r="E57"/>
  <c r="N56"/>
  <c r="M56"/>
  <c r="L56"/>
  <c r="K56"/>
  <c r="J56"/>
  <c r="H56"/>
  <c r="E56"/>
  <c r="N55"/>
  <c r="M55"/>
  <c r="L55"/>
  <c r="K55"/>
  <c r="J55"/>
  <c r="H55"/>
  <c r="E55"/>
  <c r="N54"/>
  <c r="M54"/>
  <c r="L54"/>
  <c r="K54"/>
  <c r="J54"/>
  <c r="H54"/>
  <c r="E54"/>
  <c r="N53"/>
  <c r="M53"/>
  <c r="L53"/>
  <c r="K53"/>
  <c r="J53"/>
  <c r="H53"/>
  <c r="E53"/>
  <c r="N52"/>
  <c r="M52"/>
  <c r="L52"/>
  <c r="K52"/>
  <c r="J52"/>
  <c r="H52"/>
  <c r="E52"/>
  <c r="N51"/>
  <c r="M51"/>
  <c r="L51"/>
  <c r="K51"/>
  <c r="J51"/>
  <c r="H51"/>
  <c r="E51"/>
  <c r="N50"/>
  <c r="M50"/>
  <c r="L50"/>
  <c r="K50"/>
  <c r="J50"/>
  <c r="H50"/>
  <c r="E50"/>
  <c r="N49"/>
  <c r="M49"/>
  <c r="L49"/>
  <c r="K49"/>
  <c r="J49"/>
  <c r="H49"/>
  <c r="E49"/>
  <c r="N48"/>
  <c r="M48"/>
  <c r="L48"/>
  <c r="K48"/>
  <c r="J48"/>
  <c r="H48"/>
  <c r="E48"/>
  <c r="N47"/>
  <c r="M47"/>
  <c r="L47"/>
  <c r="K47"/>
  <c r="J47"/>
  <c r="H47"/>
  <c r="E47"/>
  <c r="N46"/>
  <c r="M46"/>
  <c r="L46"/>
  <c r="K46"/>
  <c r="J46"/>
  <c r="H46"/>
  <c r="E46"/>
  <c r="N45"/>
  <c r="M45"/>
  <c r="L45"/>
  <c r="K45"/>
  <c r="J45"/>
  <c r="H45"/>
  <c r="E45"/>
  <c r="N44"/>
  <c r="M44"/>
  <c r="L44"/>
  <c r="K44"/>
  <c r="J44"/>
  <c r="H44"/>
  <c r="E44"/>
  <c r="N43"/>
  <c r="M43"/>
  <c r="L43"/>
  <c r="K43"/>
  <c r="J43"/>
  <c r="H43"/>
  <c r="E43"/>
  <c r="N42"/>
  <c r="M42"/>
  <c r="L42"/>
  <c r="K42"/>
  <c r="J42"/>
  <c r="H42"/>
  <c r="E42"/>
  <c r="N41"/>
  <c r="M41"/>
  <c r="L41"/>
  <c r="K41"/>
  <c r="J41"/>
  <c r="H41"/>
  <c r="E41"/>
  <c r="N40"/>
  <c r="M40"/>
  <c r="L40"/>
  <c r="K40"/>
  <c r="J40"/>
  <c r="H40"/>
  <c r="E40"/>
  <c r="N39"/>
  <c r="M39"/>
  <c r="L39"/>
  <c r="K39"/>
  <c r="J39"/>
  <c r="H39"/>
  <c r="E39"/>
  <c r="N38"/>
  <c r="M38"/>
  <c r="L38"/>
  <c r="K38"/>
  <c r="J38"/>
  <c r="H38"/>
  <c r="E38"/>
  <c r="N37"/>
  <c r="M37"/>
  <c r="L37"/>
  <c r="K37"/>
  <c r="J37"/>
  <c r="H37"/>
  <c r="E37"/>
  <c r="N36"/>
  <c r="M36"/>
  <c r="L36"/>
  <c r="K36"/>
  <c r="J36"/>
  <c r="H36"/>
  <c r="E36"/>
  <c r="N35"/>
  <c r="M35"/>
  <c r="L35"/>
  <c r="K35"/>
  <c r="J35"/>
  <c r="H35"/>
  <c r="E35"/>
  <c r="N34"/>
  <c r="M34"/>
  <c r="L34"/>
  <c r="K34"/>
  <c r="J34"/>
  <c r="H34"/>
  <c r="E34"/>
  <c r="N33"/>
  <c r="M33"/>
  <c r="L33"/>
  <c r="K33"/>
  <c r="J33"/>
  <c r="H33"/>
  <c r="E33"/>
  <c r="N32"/>
  <c r="M32"/>
  <c r="L32"/>
  <c r="K32"/>
  <c r="J32"/>
  <c r="H32"/>
  <c r="E32"/>
  <c r="N31"/>
  <c r="M31"/>
  <c r="L31"/>
  <c r="K31"/>
  <c r="J31"/>
  <c r="H31"/>
  <c r="E31"/>
  <c r="N30"/>
  <c r="M30"/>
  <c r="L30"/>
  <c r="K30"/>
  <c r="J30"/>
  <c r="H30"/>
  <c r="E30"/>
  <c r="N29"/>
  <c r="M29"/>
  <c r="L29"/>
  <c r="K29"/>
  <c r="J29"/>
  <c r="H29"/>
  <c r="E29"/>
  <c r="N28"/>
  <c r="M28"/>
  <c r="L28"/>
  <c r="K28"/>
  <c r="J28"/>
  <c r="H28"/>
  <c r="E28"/>
  <c r="N27"/>
  <c r="M27"/>
  <c r="L27"/>
  <c r="K27"/>
  <c r="J27"/>
  <c r="H27"/>
  <c r="E27"/>
  <c r="N26"/>
  <c r="M26"/>
  <c r="L26"/>
  <c r="K26"/>
  <c r="J26"/>
  <c r="H26"/>
  <c r="E26"/>
  <c r="N25"/>
  <c r="M25"/>
  <c r="L25"/>
  <c r="K25"/>
  <c r="J25"/>
  <c r="H25"/>
  <c r="E25"/>
  <c r="N24"/>
  <c r="M24"/>
  <c r="L24"/>
  <c r="K24"/>
  <c r="J24"/>
  <c r="H24"/>
  <c r="E24"/>
  <c r="N23"/>
  <c r="M23"/>
  <c r="L23"/>
  <c r="K23"/>
  <c r="J23"/>
  <c r="H23"/>
  <c r="E23"/>
  <c r="N22"/>
  <c r="M22"/>
  <c r="L22"/>
  <c r="K22"/>
  <c r="J22"/>
  <c r="H22"/>
  <c r="E22"/>
  <c r="N21"/>
  <c r="M21"/>
  <c r="L21"/>
  <c r="K21"/>
  <c r="J21"/>
  <c r="H21"/>
  <c r="E21"/>
  <c r="N20"/>
  <c r="M20"/>
  <c r="L20"/>
  <c r="K20"/>
  <c r="J20"/>
  <c r="H20"/>
  <c r="E20"/>
  <c r="N19"/>
  <c r="M19"/>
  <c r="L19"/>
  <c r="K19"/>
  <c r="J19"/>
  <c r="H19"/>
  <c r="E19"/>
  <c r="N18"/>
  <c r="M18"/>
  <c r="L18"/>
  <c r="K18"/>
  <c r="J18"/>
  <c r="H18"/>
  <c r="E18"/>
  <c r="N17"/>
  <c r="M17"/>
  <c r="L17"/>
  <c r="K17"/>
  <c r="J17"/>
  <c r="H17"/>
  <c r="E17"/>
  <c r="N16"/>
  <c r="M16"/>
  <c r="L16"/>
  <c r="K16"/>
  <c r="J16"/>
  <c r="H16"/>
  <c r="E16"/>
  <c r="N15"/>
  <c r="M15"/>
  <c r="L15"/>
  <c r="K15"/>
  <c r="J15"/>
  <c r="H15"/>
  <c r="E15"/>
  <c r="N14"/>
  <c r="M14"/>
  <c r="L14"/>
  <c r="K14"/>
  <c r="J14"/>
  <c r="H14"/>
  <c r="E14"/>
  <c r="N13"/>
  <c r="M13"/>
  <c r="L13"/>
  <c r="K13"/>
  <c r="J13"/>
  <c r="H13"/>
  <c r="E13"/>
  <c r="N12"/>
  <c r="M12"/>
  <c r="L12"/>
  <c r="K12"/>
  <c r="J12"/>
  <c r="H12"/>
  <c r="E12"/>
  <c r="N11"/>
  <c r="M11"/>
  <c r="L11"/>
  <c r="K11"/>
  <c r="J11"/>
  <c r="H11"/>
  <c r="E11"/>
  <c r="N10"/>
  <c r="M10"/>
  <c r="L10"/>
  <c r="K10"/>
  <c r="J10"/>
  <c r="H10"/>
  <c r="E10"/>
  <c r="N9"/>
  <c r="M9"/>
  <c r="L9"/>
  <c r="K9"/>
  <c r="J9"/>
  <c r="H9"/>
  <c r="E9"/>
  <c r="N8"/>
  <c r="M8"/>
  <c r="L8"/>
  <c r="K8"/>
  <c r="J8"/>
  <c r="H8"/>
  <c r="E8"/>
  <c r="N7"/>
  <c r="M7"/>
  <c r="L7"/>
  <c r="K7"/>
  <c r="J7"/>
  <c r="H7"/>
  <c r="E7"/>
</calcChain>
</file>

<file path=xl/sharedStrings.xml><?xml version="1.0" encoding="utf-8"?>
<sst xmlns="http://schemas.openxmlformats.org/spreadsheetml/2006/main" count="2665" uniqueCount="912">
  <si>
    <t>新干县2021年全省统一招聘农村幼儿园（应届）岗位考生最后成绩及入闱体检对象公示</t>
  </si>
  <si>
    <t xml:space="preserve">    根据2021年江西省、新干县教师招聘相应公告中有关招聘计划、成绩合成及确定入闱体检对象的规定，现将考生最后成绩及入闱体检对象等有关事项，公示如下：</t>
  </si>
  <si>
    <t>报考学科：幼儿园</t>
  </si>
  <si>
    <t>面试人数：60 人</t>
  </si>
  <si>
    <t>招聘计划：30人</t>
  </si>
  <si>
    <t>面试组别</t>
  </si>
  <si>
    <t>姓名</t>
  </si>
  <si>
    <t>身份证号</t>
  </si>
  <si>
    <t>笔试得分</t>
  </si>
  <si>
    <t>换算后                                                                                                                                                  笔试成绩</t>
  </si>
  <si>
    <t>面试得分</t>
  </si>
  <si>
    <t>换算后                                                                                                                                                  面试成绩</t>
  </si>
  <si>
    <t>最后              成绩</t>
  </si>
  <si>
    <t>排名</t>
  </si>
  <si>
    <t>备注</t>
  </si>
  <si>
    <t>简笔画分数</t>
  </si>
  <si>
    <t>说课和自选动作分数</t>
  </si>
  <si>
    <t>修正前总分</t>
  </si>
  <si>
    <t>说课和自选动作修正系数</t>
  </si>
  <si>
    <t>修正后说课和自选动作分数</t>
  </si>
  <si>
    <t>修正后总分</t>
  </si>
  <si>
    <t>甲</t>
  </si>
  <si>
    <t>乙</t>
  </si>
  <si>
    <t>丁</t>
  </si>
  <si>
    <t>2＝1×40%</t>
  </si>
  <si>
    <t>5＝3+4</t>
  </si>
  <si>
    <t>7＝4*6</t>
  </si>
  <si>
    <t>8＝3+7</t>
  </si>
  <si>
    <t>9＝8×60%</t>
  </si>
  <si>
    <t>10＝2+9</t>
  </si>
  <si>
    <t>二组</t>
  </si>
  <si>
    <t>曾婧</t>
  </si>
  <si>
    <t>入闱体检</t>
  </si>
  <si>
    <t>刘雅丽</t>
  </si>
  <si>
    <t>一组</t>
  </si>
  <si>
    <t>谢惠媛</t>
  </si>
  <si>
    <t>聂洁</t>
  </si>
  <si>
    <t>刘雅庆</t>
  </si>
  <si>
    <t>阮刘果</t>
  </si>
  <si>
    <t>彭钰洁</t>
  </si>
  <si>
    <t>徐志娟</t>
  </si>
  <si>
    <t>龚斯琪</t>
  </si>
  <si>
    <t>郑霞</t>
  </si>
  <si>
    <t>孙伶俐</t>
  </si>
  <si>
    <t>肖星雨</t>
  </si>
  <si>
    <t>朱菁</t>
  </si>
  <si>
    <t>刘莲</t>
  </si>
  <si>
    <t>段瑶瑶</t>
  </si>
  <si>
    <t>叶瑞芳</t>
  </si>
  <si>
    <t>邹可心</t>
  </si>
  <si>
    <t>皮淑洁</t>
  </si>
  <si>
    <t>陈欣</t>
  </si>
  <si>
    <t>邓睿宁</t>
  </si>
  <si>
    <t>聂晨</t>
  </si>
  <si>
    <t>刘佳</t>
  </si>
  <si>
    <t>朱怡欣</t>
  </si>
  <si>
    <t>成燕</t>
  </si>
  <si>
    <t>聂宏</t>
  </si>
  <si>
    <t>谭芳冰</t>
  </si>
  <si>
    <t>姚芮</t>
  </si>
  <si>
    <t>周文欣</t>
  </si>
  <si>
    <t>刘怿</t>
  </si>
  <si>
    <t>李飞雁</t>
  </si>
  <si>
    <t>黄思倩</t>
  </si>
  <si>
    <t>张昕怡</t>
  </si>
  <si>
    <t>李紫钰</t>
  </si>
  <si>
    <t>周兰华</t>
  </si>
  <si>
    <t>刘娟</t>
  </si>
  <si>
    <t>周雪娇</t>
  </si>
  <si>
    <t>姚紫玉</t>
  </si>
  <si>
    <t>陈佳巧</t>
  </si>
  <si>
    <t>朱琴</t>
  </si>
  <si>
    <t>杜茜</t>
  </si>
  <si>
    <t>黄佳瑶</t>
  </si>
  <si>
    <t>朱孟瑶</t>
  </si>
  <si>
    <t>朱敏</t>
  </si>
  <si>
    <t>皮园园</t>
  </si>
  <si>
    <t>曾莹</t>
  </si>
  <si>
    <t>蒋思晴</t>
  </si>
  <si>
    <t>孙艺</t>
  </si>
  <si>
    <t>王思婕</t>
  </si>
  <si>
    <t>曾蓝宁</t>
  </si>
  <si>
    <t>裴晨菲</t>
  </si>
  <si>
    <t>朱侠</t>
  </si>
  <si>
    <t>刘佳丽</t>
  </si>
  <si>
    <t>周倩</t>
  </si>
  <si>
    <t>赵梦宇</t>
  </si>
  <si>
    <t>刘雨欣</t>
  </si>
  <si>
    <t>黄子媛</t>
  </si>
  <si>
    <t>刘岚青</t>
  </si>
  <si>
    <t>黄思娣</t>
  </si>
  <si>
    <t>杨惠怡</t>
  </si>
  <si>
    <t>郑玉洁</t>
  </si>
  <si>
    <t>报分人：</t>
  </si>
  <si>
    <t>登分人：</t>
  </si>
  <si>
    <t>监察人：</t>
  </si>
  <si>
    <t>复核人：</t>
  </si>
  <si>
    <t>负责人：</t>
  </si>
  <si>
    <r>
      <rPr>
        <sz val="14"/>
        <color theme="1"/>
        <rFont val="宋体"/>
        <family val="3"/>
        <charset val="134"/>
        <scheme val="minor"/>
      </rPr>
      <t>202</t>
    </r>
    <r>
      <rPr>
        <sz val="14"/>
        <color theme="1"/>
        <rFont val="宋体"/>
        <family val="3"/>
        <charset val="134"/>
        <scheme val="minor"/>
      </rPr>
      <t>1</t>
    </r>
    <r>
      <rPr>
        <sz val="14"/>
        <color theme="1"/>
        <rFont val="宋体"/>
        <family val="3"/>
        <charset val="134"/>
        <scheme val="minor"/>
      </rPr>
      <t>年</t>
    </r>
    <r>
      <rPr>
        <sz val="14"/>
        <color theme="1"/>
        <rFont val="宋体"/>
        <family val="3"/>
        <charset val="134"/>
        <scheme val="minor"/>
      </rPr>
      <t>7</t>
    </r>
    <r>
      <rPr>
        <sz val="14"/>
        <color theme="1"/>
        <rFont val="宋体"/>
        <family val="3"/>
        <charset val="134"/>
        <scheme val="minor"/>
      </rPr>
      <t>月</t>
    </r>
    <r>
      <rPr>
        <sz val="14"/>
        <color theme="1"/>
        <rFont val="宋体"/>
        <family val="3"/>
        <charset val="134"/>
        <scheme val="minor"/>
      </rPr>
      <t>6</t>
    </r>
    <r>
      <rPr>
        <sz val="14"/>
        <color theme="1"/>
        <rFont val="宋体"/>
        <family val="3"/>
        <charset val="134"/>
        <scheme val="minor"/>
      </rPr>
      <t>日</t>
    </r>
  </si>
  <si>
    <t>新干县2021年全省统一招聘农村幼儿园（不限岗）考生最后成绩及入闱体检对象公示</t>
  </si>
  <si>
    <r>
      <rPr>
        <b/>
        <sz val="12"/>
        <rFont val="宋体"/>
        <family val="3"/>
        <charset val="134"/>
      </rPr>
      <t>面试人数：1</t>
    </r>
    <r>
      <rPr>
        <b/>
        <sz val="12"/>
        <rFont val="宋体"/>
        <family val="3"/>
        <charset val="134"/>
      </rPr>
      <t>5</t>
    </r>
    <r>
      <rPr>
        <b/>
        <sz val="12"/>
        <rFont val="宋体"/>
        <family val="3"/>
        <charset val="134"/>
      </rPr>
      <t xml:space="preserve"> 人</t>
    </r>
  </si>
  <si>
    <t>招聘计划：5人</t>
  </si>
  <si>
    <t>最后成绩</t>
  </si>
  <si>
    <t>面试得分合计</t>
  </si>
  <si>
    <t>杨雅琴</t>
  </si>
  <si>
    <t>李琴</t>
  </si>
  <si>
    <t>郑嵘</t>
  </si>
  <si>
    <t>朱文英</t>
  </si>
  <si>
    <t>杨燕珍</t>
  </si>
  <si>
    <t>陈霞</t>
  </si>
  <si>
    <t>聂敏</t>
  </si>
  <si>
    <t>李毛</t>
  </si>
  <si>
    <t>李芳</t>
  </si>
  <si>
    <t>刘江峰</t>
  </si>
  <si>
    <t>毛玉玲</t>
  </si>
  <si>
    <t>刘敏霞</t>
  </si>
  <si>
    <t>蒋倩</t>
  </si>
  <si>
    <t>杨心怡</t>
  </si>
  <si>
    <t>熊雯莹</t>
  </si>
  <si>
    <t>新干县2021年全省统一招聘农村小学语文（男岗）考生最后成绩及入闱体检对象公示</t>
  </si>
  <si>
    <t>报考学科：省招农村小学语文</t>
  </si>
  <si>
    <r>
      <rPr>
        <b/>
        <sz val="12"/>
        <rFont val="宋体"/>
        <family val="3"/>
        <charset val="134"/>
      </rPr>
      <t>面试人数：1</t>
    </r>
    <r>
      <rPr>
        <b/>
        <sz val="12"/>
        <rFont val="宋体"/>
        <family val="3"/>
        <charset val="134"/>
      </rPr>
      <t>3</t>
    </r>
    <r>
      <rPr>
        <b/>
        <sz val="12"/>
        <rFont val="宋体"/>
        <family val="3"/>
        <charset val="134"/>
      </rPr>
      <t>人</t>
    </r>
  </si>
  <si>
    <t>2＝1×25%</t>
  </si>
  <si>
    <t>4＝3×50%</t>
  </si>
  <si>
    <t>5＝2+4</t>
  </si>
  <si>
    <t>第三组</t>
  </si>
  <si>
    <t>曾举政</t>
  </si>
  <si>
    <t>钟晴</t>
  </si>
  <si>
    <t>付恩忠</t>
  </si>
  <si>
    <t>蔡晔</t>
  </si>
  <si>
    <t>周勇</t>
  </si>
  <si>
    <t>何臣文</t>
  </si>
  <si>
    <t>金康</t>
  </si>
  <si>
    <t>王逸安</t>
  </si>
  <si>
    <t>曾小兵</t>
  </si>
  <si>
    <t>由鹏飞</t>
  </si>
  <si>
    <t>李帅帅</t>
  </si>
  <si>
    <t>葛伟</t>
  </si>
  <si>
    <t>金旭</t>
  </si>
  <si>
    <t>新干县2021年全省统一招聘农村小学语文（女岗）考生最后成绩及入闱体检对象公示</t>
  </si>
  <si>
    <r>
      <rPr>
        <b/>
        <sz val="12"/>
        <rFont val="宋体"/>
        <family val="3"/>
        <charset val="134"/>
      </rPr>
      <t>面试人数：17</t>
    </r>
    <r>
      <rPr>
        <b/>
        <sz val="12"/>
        <rFont val="宋体"/>
        <family val="3"/>
        <charset val="134"/>
      </rPr>
      <t>人</t>
    </r>
  </si>
  <si>
    <t>周佳雯</t>
  </si>
  <si>
    <t>邓子佳</t>
  </si>
  <si>
    <t>郑立萍</t>
  </si>
  <si>
    <t>黄雪娇</t>
  </si>
  <si>
    <t>胡萌</t>
  </si>
  <si>
    <t>杨慧芸</t>
  </si>
  <si>
    <t>邱文丽</t>
  </si>
  <si>
    <t>陈鸿</t>
  </si>
  <si>
    <t>谢小霞</t>
  </si>
  <si>
    <t>邵微静</t>
  </si>
  <si>
    <t>廖宇霞</t>
  </si>
  <si>
    <t>邹选虹</t>
  </si>
  <si>
    <t>孙文燕</t>
  </si>
  <si>
    <t>肖振芳</t>
  </si>
  <si>
    <t>武诗彦</t>
  </si>
  <si>
    <t>徐美霞</t>
  </si>
  <si>
    <t>王金</t>
  </si>
  <si>
    <t>新干县2021年全省统一招聘县城小学语文（应届岗）考生最后成绩及入闱体检对象公示</t>
  </si>
  <si>
    <r>
      <rPr>
        <b/>
        <sz val="12"/>
        <rFont val="宋体"/>
        <family val="3"/>
        <charset val="134"/>
      </rPr>
      <t>面试人数：25</t>
    </r>
    <r>
      <rPr>
        <b/>
        <sz val="12"/>
        <rFont val="宋体"/>
        <family val="3"/>
        <charset val="134"/>
      </rPr>
      <t>人</t>
    </r>
  </si>
  <si>
    <t>招聘计划：10人</t>
  </si>
  <si>
    <t>周子薇</t>
  </si>
  <si>
    <t>夏欣</t>
  </si>
  <si>
    <t>肖嘉雯</t>
  </si>
  <si>
    <t>袁辛琴</t>
  </si>
  <si>
    <t>胡碟</t>
  </si>
  <si>
    <t>余桃凤</t>
  </si>
  <si>
    <t>彭露萍</t>
  </si>
  <si>
    <t>张敏</t>
  </si>
  <si>
    <t>杨紫茜</t>
  </si>
  <si>
    <t>李珍</t>
  </si>
  <si>
    <t>刘欢欢</t>
  </si>
  <si>
    <t>齐诗芬</t>
  </si>
  <si>
    <t>聂瑶钰</t>
  </si>
  <si>
    <t>吴悦婷</t>
  </si>
  <si>
    <t>游俊云</t>
  </si>
  <si>
    <t>邹小芹</t>
  </si>
  <si>
    <t>龚宇婷</t>
  </si>
  <si>
    <t>周晶晶</t>
  </si>
  <si>
    <t>陈佳敏</t>
  </si>
  <si>
    <t>周怡清</t>
  </si>
  <si>
    <t>李娜</t>
  </si>
  <si>
    <t>陈柳</t>
  </si>
  <si>
    <t>董玉娟</t>
  </si>
  <si>
    <t>吴佳慧</t>
  </si>
  <si>
    <t>邹雨珊</t>
  </si>
  <si>
    <t>新干县2021年全省统一招聘农村小学数学（男岗）考生最后成绩及入闱体检对象公示</t>
  </si>
  <si>
    <t>报考学科：省招农村小学数学</t>
  </si>
  <si>
    <r>
      <rPr>
        <b/>
        <sz val="12"/>
        <rFont val="宋体"/>
        <family val="3"/>
        <charset val="134"/>
      </rPr>
      <t>面试人数：15</t>
    </r>
    <r>
      <rPr>
        <b/>
        <sz val="12"/>
        <rFont val="宋体"/>
        <family val="3"/>
        <charset val="134"/>
      </rPr>
      <t>人</t>
    </r>
  </si>
  <si>
    <t>招聘计划：6人</t>
  </si>
  <si>
    <t>第六组</t>
  </si>
  <si>
    <t>傅刊</t>
  </si>
  <si>
    <t>傅杨</t>
  </si>
  <si>
    <t>王小峰</t>
  </si>
  <si>
    <t>沈夏青</t>
  </si>
  <si>
    <t>刘斌</t>
  </si>
  <si>
    <t>左智</t>
  </si>
  <si>
    <t>周亮</t>
  </si>
  <si>
    <t>谭小丁</t>
  </si>
  <si>
    <t>李安洋</t>
  </si>
  <si>
    <t>傅瀚文</t>
  </si>
  <si>
    <t>郭其豪</t>
  </si>
  <si>
    <t>张志玉</t>
  </si>
  <si>
    <t>郭锋</t>
  </si>
  <si>
    <t>郑卫明</t>
  </si>
  <si>
    <t>赵可</t>
  </si>
  <si>
    <t>新干县2021年全省统一招聘农村小学数学（女岗）考生最后成绩及入闱体检对象公示</t>
  </si>
  <si>
    <t>龚思丽</t>
  </si>
  <si>
    <t>陈小翠</t>
  </si>
  <si>
    <t>傅佳玥</t>
  </si>
  <si>
    <t>傅雅丽</t>
  </si>
  <si>
    <t>王琪</t>
  </si>
  <si>
    <t>李小玲</t>
  </si>
  <si>
    <t>傅洋</t>
  </si>
  <si>
    <t>王虹</t>
  </si>
  <si>
    <t>李粤</t>
  </si>
  <si>
    <t>曹月荣</t>
  </si>
  <si>
    <t>龚雅丽</t>
  </si>
  <si>
    <t>傅慧敏</t>
  </si>
  <si>
    <t>魏艳红</t>
  </si>
  <si>
    <t>刘倩</t>
  </si>
  <si>
    <t>新干县2021年全省统一招聘县城小学数学（应届岗）考生最后成绩及入闱体检对象公示</t>
  </si>
  <si>
    <t>报考学科：省招县城小学数学</t>
  </si>
  <si>
    <r>
      <rPr>
        <b/>
        <sz val="12"/>
        <rFont val="宋体"/>
        <family val="3"/>
        <charset val="134"/>
      </rPr>
      <t>面试人数：22</t>
    </r>
    <r>
      <rPr>
        <b/>
        <sz val="12"/>
        <rFont val="宋体"/>
        <family val="3"/>
        <charset val="134"/>
      </rPr>
      <t>人</t>
    </r>
  </si>
  <si>
    <t>招聘计划：11人</t>
  </si>
  <si>
    <t>李鑫源</t>
  </si>
  <si>
    <t>余小女</t>
  </si>
  <si>
    <t>阮霖青</t>
  </si>
  <si>
    <t>何丽娜</t>
  </si>
  <si>
    <t>邓晨婧</t>
  </si>
  <si>
    <t>陈嘉莉</t>
  </si>
  <si>
    <t>姚紫燕</t>
  </si>
  <si>
    <t>李玲</t>
  </si>
  <si>
    <t>朱玉玲</t>
  </si>
  <si>
    <t>杨素素</t>
  </si>
  <si>
    <t>戴劲</t>
  </si>
  <si>
    <t>刘娅敏</t>
  </si>
  <si>
    <t>官艳婷</t>
  </si>
  <si>
    <t>黄媛媛</t>
  </si>
  <si>
    <t>樊子燕</t>
  </si>
  <si>
    <t>陈丽玲</t>
  </si>
  <si>
    <t>杨梦</t>
  </si>
  <si>
    <t>张梦悠</t>
  </si>
  <si>
    <t>刘梦娇</t>
  </si>
  <si>
    <t>陶余锋</t>
  </si>
  <si>
    <t>章清</t>
  </si>
  <si>
    <t>新干县2021年全省统一招聘农村小学英语（男岗）考生最后成绩及入闱体检对象公示</t>
  </si>
  <si>
    <t>报考学科：省招农村小学英语</t>
  </si>
  <si>
    <r>
      <rPr>
        <b/>
        <sz val="12"/>
        <rFont val="宋体"/>
        <family val="3"/>
        <charset val="134"/>
      </rPr>
      <t>面试人数：7</t>
    </r>
    <r>
      <rPr>
        <b/>
        <sz val="12"/>
        <rFont val="宋体"/>
        <family val="3"/>
        <charset val="134"/>
      </rPr>
      <t>人</t>
    </r>
  </si>
  <si>
    <t>招聘计划：3人</t>
  </si>
  <si>
    <t>第八组</t>
  </si>
  <si>
    <t>史康康</t>
  </si>
  <si>
    <t>赵明强</t>
  </si>
  <si>
    <t>肖欢</t>
  </si>
  <si>
    <t>余红宇</t>
  </si>
  <si>
    <t>谢爱斌</t>
  </si>
  <si>
    <t>刘强</t>
  </si>
  <si>
    <t>涂杰</t>
  </si>
  <si>
    <t>缺考</t>
  </si>
  <si>
    <t>新干县2021年全省统一招聘农村小学英语（女岗）考生最后成绩及入闱体检对象公示</t>
  </si>
  <si>
    <r>
      <rPr>
        <b/>
        <sz val="12"/>
        <rFont val="宋体"/>
        <family val="3"/>
        <charset val="134"/>
      </rPr>
      <t>面试人数：9</t>
    </r>
    <r>
      <rPr>
        <b/>
        <sz val="12"/>
        <rFont val="宋体"/>
        <family val="3"/>
        <charset val="134"/>
      </rPr>
      <t>人</t>
    </r>
  </si>
  <si>
    <t>黎佳慧</t>
  </si>
  <si>
    <t>杨冰琪</t>
  </si>
  <si>
    <t>饶秀纷</t>
  </si>
  <si>
    <t>徐聪</t>
  </si>
  <si>
    <t>陈露</t>
  </si>
  <si>
    <t>姚紫薇</t>
  </si>
  <si>
    <t>姜皓瑶</t>
  </si>
  <si>
    <t>陈丽</t>
  </si>
  <si>
    <t>张璐</t>
  </si>
  <si>
    <t>新干县2021年全省统一招聘县城小学英语（应届岗）考生最后成绩及入闱体检对象公示</t>
  </si>
  <si>
    <t>报考学科：省招县城小学英语</t>
  </si>
  <si>
    <t>招聘计划：7人</t>
  </si>
  <si>
    <t>梁珍珍</t>
  </si>
  <si>
    <t>陶冶</t>
  </si>
  <si>
    <t>张苗苗</t>
  </si>
  <si>
    <t>何晓丽</t>
  </si>
  <si>
    <t>刘淑誉</t>
  </si>
  <si>
    <t>李榕</t>
  </si>
  <si>
    <t>钟远</t>
  </si>
  <si>
    <t>刘杉杉</t>
  </si>
  <si>
    <t>李佳</t>
  </si>
  <si>
    <t>刘燕</t>
  </si>
  <si>
    <t>王樱子</t>
  </si>
  <si>
    <t>曾桂英</t>
  </si>
  <si>
    <t>曾茜</t>
  </si>
  <si>
    <t>杨慧琪</t>
  </si>
  <si>
    <t>钟文清</t>
  </si>
  <si>
    <t>蔡雨滢</t>
  </si>
  <si>
    <t>方慧</t>
  </si>
  <si>
    <t>新干县2021年全省统一招聘农村小学道德与法治（应届岗）考生最后成绩及入闱体检对象公示</t>
  </si>
  <si>
    <t>报考学科：省招农村小学道德与法治</t>
  </si>
  <si>
    <t>面试人数：3人</t>
  </si>
  <si>
    <t>招聘计划：1人</t>
  </si>
  <si>
    <t>第五组</t>
  </si>
  <si>
    <t>郑帅旖</t>
  </si>
  <si>
    <t>曾科科</t>
  </si>
  <si>
    <t>杜贺涛</t>
  </si>
  <si>
    <t>新干县2021年全省统一招聘农村小学道德与法治（不限岗）考生最后成绩及入闱体检对象公示</t>
  </si>
  <si>
    <t>邓美艳</t>
  </si>
  <si>
    <t>陈军雅</t>
  </si>
  <si>
    <t>吴子君</t>
  </si>
  <si>
    <t>新干县2021年全省统一招聘农村小学音乐（男岗）岗位考生最后成绩及入闱体检对象公示</t>
  </si>
  <si>
    <t>报考学科：省招农村小学音乐</t>
  </si>
  <si>
    <t>面试人数：2人</t>
  </si>
  <si>
    <t>2＝1×20%</t>
  </si>
  <si>
    <t>4＝3×60%</t>
  </si>
  <si>
    <t>第一组</t>
  </si>
  <si>
    <t>梅琛林</t>
  </si>
  <si>
    <t>曾庆鹏</t>
  </si>
  <si>
    <t>新干县2021年全省统一招聘农村小学音乐（女岗）岗位考生最后成绩及入闱体检对象公示</t>
  </si>
  <si>
    <t>万家钰</t>
  </si>
  <si>
    <t>马梦婕</t>
  </si>
  <si>
    <t>黄欢</t>
  </si>
  <si>
    <t>新干县2021年全省统一招聘农村小学音乐（不限岗）岗位考生最后成绩及入闱体检对象公示</t>
  </si>
  <si>
    <t>杨帆</t>
  </si>
  <si>
    <t>洪婉怡</t>
  </si>
  <si>
    <t>新干县2021年全省统一招聘农村小学体育（男岗）考生最后成绩及入闱体检对象公示</t>
  </si>
  <si>
    <t>报考学科：省招农村小学体育</t>
  </si>
  <si>
    <t>面试人数：6人</t>
  </si>
  <si>
    <t>招聘计划：2人</t>
  </si>
  <si>
    <t>十一组</t>
  </si>
  <si>
    <t>罗凯华</t>
  </si>
  <si>
    <t>章侨</t>
  </si>
  <si>
    <t>肖煜</t>
  </si>
  <si>
    <t>曾晓磊</t>
  </si>
  <si>
    <t>胡坤生</t>
  </si>
  <si>
    <t>洪子强</t>
  </si>
  <si>
    <t>新干县2021年全省统一招聘农村小学体育（女岗）考生最后成绩及入闱体检对象公示</t>
  </si>
  <si>
    <t>面试人数：4人</t>
  </si>
  <si>
    <t>程奉灵</t>
  </si>
  <si>
    <t>饶烨</t>
  </si>
  <si>
    <t>李以敏</t>
  </si>
  <si>
    <t>新干县2021年全省统一招聘特教小学体育考生最后成绩及入闱体检对象公示</t>
  </si>
  <si>
    <t>报考学科：省招特教小学体育</t>
  </si>
  <si>
    <t>杨伟鹏</t>
  </si>
  <si>
    <t>黎木发</t>
  </si>
  <si>
    <t>熊玲清</t>
  </si>
  <si>
    <t>新干县2021年全省统一招聘农村小学美术（男岗）岗位考生最后成绩及入闱体检对象公示</t>
  </si>
  <si>
    <t>报考学科：省招农村小学美术</t>
  </si>
  <si>
    <t>十组</t>
  </si>
  <si>
    <t>蔡俊</t>
  </si>
  <si>
    <t>李梦霖</t>
  </si>
  <si>
    <t>新干县2021年全省统一招聘农村小学美术（女岗）岗位考生最后成绩及入闱体检对象公示</t>
  </si>
  <si>
    <t>李诗琪</t>
  </si>
  <si>
    <t>赵茜薇</t>
  </si>
  <si>
    <t>李雅茜</t>
  </si>
  <si>
    <t>新干县2021年全省统一招聘农村小学美术（不限岗）岗位考生最后成绩及入闱体检对象公示</t>
  </si>
  <si>
    <t>彭倩</t>
  </si>
  <si>
    <t>黎衍萍</t>
  </si>
  <si>
    <t>杨京</t>
  </si>
  <si>
    <t>新干县2021年全省统一招聘农村小学信息（男岗）考生最后成绩及入闱体检对象公示</t>
  </si>
  <si>
    <t>报考学科：省招农村小学信息</t>
  </si>
  <si>
    <t>面试人数：1人</t>
  </si>
  <si>
    <t>郭卫清</t>
  </si>
  <si>
    <t>新干县2021年全省统一招聘农村小学信息（女岗）考生最后成绩及入闱体检对象公示</t>
  </si>
  <si>
    <t>孙有娣</t>
  </si>
  <si>
    <t>黄朝红</t>
  </si>
  <si>
    <t>徐皓萍</t>
  </si>
  <si>
    <t>新干县2021年全省统一招聘初中语文岗位考生最后成绩及入闱体检对象公示</t>
  </si>
  <si>
    <t>报考学科：省招初中语文</t>
  </si>
  <si>
    <t>面试人数：13人</t>
  </si>
  <si>
    <t>曾学静</t>
  </si>
  <si>
    <t>曾雯雯</t>
  </si>
  <si>
    <t>曾佳莺</t>
  </si>
  <si>
    <t>刘嘉莹</t>
  </si>
  <si>
    <t>何爱卿</t>
  </si>
  <si>
    <t>张艺婷</t>
  </si>
  <si>
    <t>李思慧</t>
  </si>
  <si>
    <t>罗晰方</t>
  </si>
  <si>
    <t>吴欣然</t>
  </si>
  <si>
    <t>陈舒丹</t>
  </si>
  <si>
    <t>游丽霞</t>
  </si>
  <si>
    <t>姚嘉倩</t>
  </si>
  <si>
    <t>谭劭清</t>
  </si>
  <si>
    <t>新干县2021年全省统一招聘初中数学考生最后成绩及入闱体检对象公示</t>
  </si>
  <si>
    <t>报考学科：省招初中数学</t>
  </si>
  <si>
    <r>
      <rPr>
        <b/>
        <sz val="12"/>
        <rFont val="宋体"/>
        <family val="3"/>
        <charset val="134"/>
      </rPr>
      <t>面试人数：12</t>
    </r>
    <r>
      <rPr>
        <b/>
        <sz val="12"/>
        <rFont val="宋体"/>
        <family val="3"/>
        <charset val="134"/>
      </rPr>
      <t>人</t>
    </r>
  </si>
  <si>
    <t>第七组</t>
  </si>
  <si>
    <t>廖园平</t>
  </si>
  <si>
    <t>周雪平</t>
  </si>
  <si>
    <t>邓慧婷</t>
  </si>
  <si>
    <t>汤豪坤</t>
  </si>
  <si>
    <t>虢艳芳</t>
  </si>
  <si>
    <t>张穗平</t>
  </si>
  <si>
    <t>崔美婷</t>
  </si>
  <si>
    <t>高桥桥</t>
  </si>
  <si>
    <t>郑晓晓</t>
  </si>
  <si>
    <t>叶辉</t>
  </si>
  <si>
    <t>欧阳芳</t>
  </si>
  <si>
    <t>新干县2021年全省统一招聘初中英语岗位考生最后成绩及入闱体检对象公示</t>
  </si>
  <si>
    <t>报考学科：省招初中英语</t>
  </si>
  <si>
    <t>第九组</t>
  </si>
  <si>
    <t>刘薇</t>
  </si>
  <si>
    <t>何子娟</t>
  </si>
  <si>
    <t>刘芳</t>
  </si>
  <si>
    <t>朱漪</t>
  </si>
  <si>
    <t>范志旺</t>
  </si>
  <si>
    <t>桂铭青</t>
  </si>
  <si>
    <t>杜雅婷</t>
  </si>
  <si>
    <t>王思</t>
  </si>
  <si>
    <t>夏琳</t>
  </si>
  <si>
    <t>黄晓婷</t>
  </si>
  <si>
    <t>龚腾超</t>
  </si>
  <si>
    <t>高思美</t>
  </si>
  <si>
    <t>李清燕</t>
  </si>
  <si>
    <t>范云梦</t>
  </si>
  <si>
    <t>贺敏</t>
  </si>
  <si>
    <t>宋姿</t>
  </si>
  <si>
    <t>涂根香</t>
  </si>
  <si>
    <t>新干县2021年全省统一招聘县城初中化学岗位考生最后成绩及入闱体检对象公示</t>
  </si>
  <si>
    <t>报考学科：省招县城初中化学</t>
  </si>
  <si>
    <r>
      <rPr>
        <b/>
        <sz val="12"/>
        <rFont val="宋体"/>
        <family val="3"/>
        <charset val="134"/>
      </rPr>
      <t>2＝1×2</t>
    </r>
    <r>
      <rPr>
        <b/>
        <sz val="12"/>
        <rFont val="宋体"/>
        <family val="3"/>
        <charset val="134"/>
      </rPr>
      <t>5</t>
    </r>
    <r>
      <rPr>
        <b/>
        <sz val="12"/>
        <rFont val="宋体"/>
        <family val="3"/>
        <charset val="134"/>
      </rPr>
      <t>%</t>
    </r>
  </si>
  <si>
    <r>
      <rPr>
        <b/>
        <sz val="12"/>
        <rFont val="宋体"/>
        <family val="3"/>
        <charset val="134"/>
      </rPr>
      <t>4＝3×</t>
    </r>
    <r>
      <rPr>
        <b/>
        <sz val="12"/>
        <rFont val="宋体"/>
        <family val="3"/>
        <charset val="134"/>
      </rPr>
      <t>5</t>
    </r>
    <r>
      <rPr>
        <b/>
        <sz val="12"/>
        <rFont val="宋体"/>
        <family val="3"/>
        <charset val="134"/>
      </rPr>
      <t>0%</t>
    </r>
  </si>
  <si>
    <t>第十一组</t>
  </si>
  <si>
    <t>罗丽萍</t>
  </si>
  <si>
    <t>曹宇</t>
  </si>
  <si>
    <t>黄敏芳</t>
  </si>
  <si>
    <t>习雅妮</t>
  </si>
  <si>
    <t>新干县2021年全省统一招聘农村初中政治岗位考生最后成绩及入闱体检对象公示</t>
  </si>
  <si>
    <t>报考学科：省招农村初中政治</t>
  </si>
  <si>
    <t>方玮彦</t>
  </si>
  <si>
    <t>李梓瑶</t>
  </si>
  <si>
    <t>杨敏芹</t>
  </si>
  <si>
    <t>杨天雨</t>
  </si>
  <si>
    <t>新干县2021年全省统一招聘农村初中历史岗位考生最后成绩及入闱体检对象公示</t>
  </si>
  <si>
    <t>报考学科：省招农村初中历史</t>
  </si>
  <si>
    <t>第四组</t>
  </si>
  <si>
    <t>蒋紫萱</t>
  </si>
  <si>
    <t>曾琪</t>
  </si>
  <si>
    <t>张雨婷</t>
  </si>
  <si>
    <t>新干县2021年全省统一招聘农村初中地理岗位考生最后成绩及入闱体检对象公示</t>
  </si>
  <si>
    <t>报考学科：省招农村初中地理</t>
  </si>
  <si>
    <t>张露嫔</t>
  </si>
  <si>
    <t>新干县2021年全省统一招聘农村初中音乐（女岗）岗位考生最后成绩及入闱体检对象公示</t>
  </si>
  <si>
    <t>报考学科：省招农村初中音乐</t>
  </si>
  <si>
    <t>招聘计划：2人（由男岗调剂指标1人）</t>
  </si>
  <si>
    <t>第十组</t>
  </si>
  <si>
    <t>罗琳雅</t>
  </si>
  <si>
    <t>王思皖</t>
  </si>
  <si>
    <t>林彤</t>
  </si>
  <si>
    <t>新干县2021年全省统一招聘农村初中体育（男岗）考生最后成绩及入闱体检对象公示</t>
  </si>
  <si>
    <t>报考学科：省招农村初中体育</t>
  </si>
  <si>
    <t>陈阳</t>
  </si>
  <si>
    <t>李瑶</t>
  </si>
  <si>
    <t>谢尧福</t>
  </si>
  <si>
    <t>新干县2021年全省统一招聘农村初中体育（女岗）考生最后成绩及入闱体检对象公示</t>
  </si>
  <si>
    <t>彭霞</t>
  </si>
  <si>
    <t>李红雨</t>
  </si>
  <si>
    <t>新干县2021年全省统一招聘农村初中美术（男岗）岗位考生最后成绩及入闱体检对象公示</t>
  </si>
  <si>
    <t>报考学科：省招农村初中美术</t>
  </si>
  <si>
    <t>赖文荣</t>
  </si>
  <si>
    <t>张锦涛</t>
  </si>
  <si>
    <t>邓翀</t>
  </si>
  <si>
    <t>新干县2021年全省统一招聘农村初中美术（女岗）岗位考生最后成绩及入闱体检对象公示</t>
  </si>
  <si>
    <t>刘梦琦</t>
  </si>
  <si>
    <t>李思乔</t>
  </si>
  <si>
    <t>聂子宸</t>
  </si>
  <si>
    <t>新干县2021年全省统一招聘高中语文岗位考生最后成绩及入闱体检对象公示</t>
  </si>
  <si>
    <t>报考学科：省招高中语文</t>
  </si>
  <si>
    <t>面试人数：9人</t>
  </si>
  <si>
    <t>朱玉萍</t>
  </si>
  <si>
    <t>姜庆</t>
  </si>
  <si>
    <t>宋丽婷</t>
  </si>
  <si>
    <t>杜雨轩</t>
  </si>
  <si>
    <t>盛蕾</t>
  </si>
  <si>
    <t>胡英</t>
  </si>
  <si>
    <t>邹婷</t>
  </si>
  <si>
    <t>邹佳敏</t>
  </si>
  <si>
    <t>周甜甜</t>
  </si>
  <si>
    <t>新干县2021年全省统一招聘高中数学岗位考生最后成绩及入闱体检对象公示</t>
  </si>
  <si>
    <t>报考学科：省招高中数学</t>
  </si>
  <si>
    <r>
      <rPr>
        <b/>
        <sz val="12"/>
        <rFont val="宋体"/>
        <family val="3"/>
        <charset val="134"/>
      </rPr>
      <t>面试人数：1</t>
    </r>
    <r>
      <rPr>
        <b/>
        <sz val="12"/>
        <rFont val="宋体"/>
        <family val="3"/>
        <charset val="134"/>
      </rPr>
      <t>人</t>
    </r>
  </si>
  <si>
    <t>招聘计划：4人</t>
  </si>
  <si>
    <t>张春</t>
  </si>
  <si>
    <t>新干县2021年全省统一招聘高中英语岗位考生最后成绩及入闱体检对象公示</t>
  </si>
  <si>
    <t>报考学科：省招高中英语</t>
  </si>
  <si>
    <r>
      <rPr>
        <b/>
        <sz val="12"/>
        <rFont val="宋体"/>
        <family val="3"/>
        <charset val="134"/>
      </rPr>
      <t>面试人数：14</t>
    </r>
    <r>
      <rPr>
        <b/>
        <sz val="12"/>
        <rFont val="宋体"/>
        <family val="3"/>
        <charset val="134"/>
      </rPr>
      <t>人</t>
    </r>
  </si>
  <si>
    <t>曾欢</t>
  </si>
  <si>
    <t>刘珊</t>
  </si>
  <si>
    <t>彭龙</t>
  </si>
  <si>
    <t>陈晶</t>
  </si>
  <si>
    <t>邱芳</t>
  </si>
  <si>
    <t>郭红霞</t>
  </si>
  <si>
    <t>曾熙</t>
  </si>
  <si>
    <t>曾斯仁</t>
  </si>
  <si>
    <t>郑龙慧</t>
  </si>
  <si>
    <t>杨琼</t>
  </si>
  <si>
    <t>谢志娟</t>
  </si>
  <si>
    <t>王欢欢</t>
  </si>
  <si>
    <t>兰文香</t>
  </si>
  <si>
    <t>温翾</t>
  </si>
  <si>
    <t>新干县2021年全省统一招聘高中物理岗位考生最后成绩及入闱体检对象公示</t>
  </si>
  <si>
    <t>报考学科：省招高中物理</t>
  </si>
  <si>
    <t>龚鲜如</t>
  </si>
  <si>
    <t>杜敬峰</t>
  </si>
  <si>
    <t>陈继良</t>
  </si>
  <si>
    <t>新干县2021年全省统一招聘高中化学岗位考生最后成绩及入闱体检对象公示</t>
  </si>
  <si>
    <t>报考学科：省招高中化学</t>
  </si>
  <si>
    <t>面试人数：5人</t>
  </si>
  <si>
    <t>唐韵欣</t>
  </si>
  <si>
    <t>邹玮璜</t>
  </si>
  <si>
    <t>李宇航</t>
  </si>
  <si>
    <t>林慧</t>
  </si>
  <si>
    <t>新干县2021年全省统一招聘高中生物考生最后成绩及入闱体检对象公示</t>
  </si>
  <si>
    <t>报考学科：省招高中生物</t>
  </si>
  <si>
    <r>
      <rPr>
        <b/>
        <sz val="12"/>
        <rFont val="宋体"/>
        <family val="3"/>
        <charset val="134"/>
      </rPr>
      <t>面试人数：2</t>
    </r>
    <r>
      <rPr>
        <b/>
        <sz val="12"/>
        <rFont val="宋体"/>
        <family val="3"/>
        <charset val="134"/>
      </rPr>
      <t>人</t>
    </r>
  </si>
  <si>
    <t>刘庭雯</t>
  </si>
  <si>
    <t>陈子健</t>
  </si>
  <si>
    <t>新干县2021年全省统一招聘高中政治岗位考生最后成绩及入闱体检对象公示</t>
  </si>
  <si>
    <t>报考学科：省招高中政治</t>
  </si>
  <si>
    <t>李红瑶</t>
  </si>
  <si>
    <t>新干县2021年全省统一招聘高中历史岗位考生最后成绩及入闱体检对象公示</t>
  </si>
  <si>
    <t>报考学科：省招高中历史</t>
  </si>
  <si>
    <t>洪媛媛</t>
  </si>
  <si>
    <t>新干县2021年全省统一招聘高中地理岗位考生最后成绩及入闱体检对象公示</t>
  </si>
  <si>
    <t>报考学科：省招高中地理</t>
  </si>
  <si>
    <r>
      <rPr>
        <b/>
        <sz val="12"/>
        <rFont val="宋体"/>
        <family val="3"/>
        <charset val="134"/>
      </rPr>
      <t>4＝3×50</t>
    </r>
    <r>
      <rPr>
        <b/>
        <sz val="12"/>
        <rFont val="宋体"/>
        <family val="3"/>
        <charset val="134"/>
      </rPr>
      <t>%</t>
    </r>
  </si>
  <si>
    <t>胡预菲</t>
  </si>
  <si>
    <t>新干县2021年全省统一招聘新干二中高中音乐岗位考生最后成绩及入闱体检对象公示</t>
  </si>
  <si>
    <t>报考学科：省招新干二中高中音乐</t>
  </si>
  <si>
    <t>袁菲</t>
  </si>
  <si>
    <t>曾露</t>
  </si>
  <si>
    <t>聂芳雪</t>
  </si>
  <si>
    <t>新干县2021年全省统一招聘新干中专高中音乐岗位考生最后成绩及入闱体检对象公示</t>
  </si>
  <si>
    <t>报考学科：省招新干中专高中音乐</t>
  </si>
  <si>
    <t>第二组</t>
  </si>
  <si>
    <t>刘峰</t>
  </si>
  <si>
    <t>徐碧雅</t>
  </si>
  <si>
    <t>新干县2021年全省统一招聘新干中学高中体育岗位考生最后成绩及入闱体检对象公示</t>
  </si>
  <si>
    <t>报考学科：省招新干中学高中体育</t>
  </si>
  <si>
    <t>陈紫霞</t>
  </si>
  <si>
    <t>新干县2021年全省统一招聘新干二中高中美术岗位考生最后成绩及入闱体检对象公示</t>
  </si>
  <si>
    <t>报考学科：省招新干二中高中美术</t>
  </si>
  <si>
    <t>朱文娟</t>
  </si>
  <si>
    <t>李燕</t>
  </si>
  <si>
    <t>刘阳</t>
  </si>
  <si>
    <t>新干县2021年全省统一招聘新干中专高中美术（男岗）岗位考生最后成绩及入闱体检对象公示</t>
  </si>
  <si>
    <t>报考学科：省招新干中专高中美术</t>
  </si>
  <si>
    <t>余文建</t>
  </si>
  <si>
    <t>刘剑柏</t>
  </si>
  <si>
    <t>新干县2021年全省统一招聘新干中专高中美术（女岗）岗位考生最后成绩及入闱体检对象公示</t>
  </si>
  <si>
    <t>欧阳磊</t>
  </si>
  <si>
    <t>肖婕</t>
  </si>
  <si>
    <t>新干县2021年全省统一招聘新干中专高中美术（不限岗）岗位考生最后成绩及入闱体检对象公示</t>
  </si>
  <si>
    <t>黎姗珊</t>
  </si>
  <si>
    <t>李苏瑶</t>
  </si>
  <si>
    <t>吴楚楚</t>
  </si>
  <si>
    <t>面试人数：2人</t>
    <phoneticPr fontId="55" type="noConversion"/>
  </si>
  <si>
    <t>3601211995****4221</t>
  </si>
  <si>
    <t>3624241994****3926</t>
  </si>
  <si>
    <t>3624241996****442X</t>
  </si>
  <si>
    <t>3624241991****062X</t>
  </si>
  <si>
    <t>3605021996****2828</t>
  </si>
  <si>
    <t>3605021993****4049</t>
  </si>
  <si>
    <t>3624211994****1724</t>
  </si>
  <si>
    <t>3624241992****6443</t>
  </si>
  <si>
    <t>3624211991****4121</t>
  </si>
  <si>
    <t>3601241996****5465</t>
  </si>
  <si>
    <t>3624011992****2822</t>
  </si>
  <si>
    <t>3624011997****0524</t>
  </si>
  <si>
    <t>3624241990****0069</t>
  </si>
  <si>
    <t>3601211997****1461</t>
  </si>
  <si>
    <t>3605021997****2249</t>
  </si>
  <si>
    <t>3624241999****0021</t>
  </si>
  <si>
    <t>3624241999****0028</t>
  </si>
  <si>
    <t>3624241999****0023</t>
  </si>
  <si>
    <t>3624241998****2941</t>
  </si>
  <si>
    <t>3624241997****0045</t>
  </si>
  <si>
    <t>3608241998****5928</t>
  </si>
  <si>
    <t>3605211999****0022</t>
  </si>
  <si>
    <t>3624241999****0022</t>
  </si>
  <si>
    <t>3624242000****3444</t>
  </si>
  <si>
    <t>3624241998****0623</t>
  </si>
  <si>
    <t>3624241999****6427</t>
  </si>
  <si>
    <t>3624241998****5922</t>
  </si>
  <si>
    <t>3608241999****2020</t>
  </si>
  <si>
    <t>3624241997****2026</t>
  </si>
  <si>
    <t>3624241999****0623</t>
  </si>
  <si>
    <t>3624241999****202X</t>
  </si>
  <si>
    <t>3624241998****0021</t>
  </si>
  <si>
    <t>3624242000****0043</t>
  </si>
  <si>
    <t>3624242001****0029</t>
  </si>
  <si>
    <t>3624242001****4428</t>
  </si>
  <si>
    <t>3624241999****0040</t>
  </si>
  <si>
    <t>3624241999****3926</t>
  </si>
  <si>
    <t>3624241992****3941</t>
  </si>
  <si>
    <t>3624241999****444X</t>
  </si>
  <si>
    <t>3624241997****0626</t>
  </si>
  <si>
    <t>3624241997****4427</t>
  </si>
  <si>
    <t>3624241997****2520</t>
  </si>
  <si>
    <t>3624242001****0022</t>
  </si>
  <si>
    <t>3624241995****2529</t>
  </si>
  <si>
    <t>3624241997****5421</t>
  </si>
  <si>
    <t>3624241999****0628</t>
  </si>
  <si>
    <t>3624242000****0028</t>
  </si>
  <si>
    <t>3624241998****2526</t>
  </si>
  <si>
    <t>3624241997****1129</t>
  </si>
  <si>
    <t>3608241998****0023</t>
  </si>
  <si>
    <t>3624241998****062X</t>
  </si>
  <si>
    <t>3624241997****6422</t>
  </si>
  <si>
    <t>3624241998****5420</t>
  </si>
  <si>
    <t>3624242000****0045</t>
  </si>
  <si>
    <t>3624242000****6429</t>
  </si>
  <si>
    <t>3624211999****6226</t>
  </si>
  <si>
    <t>3624241997****112X</t>
  </si>
  <si>
    <t>3624242000****3923</t>
  </si>
  <si>
    <t>3624242001****0026</t>
  </si>
  <si>
    <t>3622031999****0449</t>
  </si>
  <si>
    <t>3624241998****252X</t>
  </si>
  <si>
    <t>3624241999****3423</t>
  </si>
  <si>
    <t>3624241993****202X</t>
  </si>
  <si>
    <t>3624242000****4425</t>
  </si>
  <si>
    <t>3624242000****4424</t>
  </si>
  <si>
    <t>3625221999****0064</t>
  </si>
  <si>
    <t>3624241999****4926</t>
  </si>
  <si>
    <t>3624241998****5928</t>
  </si>
  <si>
    <t>3608241998****5921</t>
  </si>
  <si>
    <t>3624231998****1028</t>
  </si>
  <si>
    <t>3624241999****5427</t>
  </si>
  <si>
    <t>3624241999****542X</t>
  </si>
  <si>
    <t>3624241996****112X</t>
  </si>
  <si>
    <t>3624241997****0046</t>
  </si>
  <si>
    <t>3622031996****3027</t>
  </si>
  <si>
    <t>3624241997****2025</t>
  </si>
  <si>
    <t>3624241996****0025</t>
  </si>
  <si>
    <t>3624241994****2923</t>
  </si>
  <si>
    <t>3624241994****0021</t>
  </si>
  <si>
    <t>3624241991****544X</t>
  </si>
  <si>
    <t>3622031994****0821</t>
  </si>
  <si>
    <t>3624231995****4029</t>
  </si>
  <si>
    <t>3624241993****592X</t>
  </si>
  <si>
    <t>3624241997****0020</t>
  </si>
  <si>
    <t>3624241995****1123</t>
  </si>
  <si>
    <t>3624241999****0024</t>
  </si>
  <si>
    <t>3624241995****4439</t>
  </si>
  <si>
    <t>3624021999****1519</t>
  </si>
  <si>
    <t>3624241994****2915</t>
  </si>
  <si>
    <t>3624301999****5777</t>
  </si>
  <si>
    <t>3624241993****1611</t>
  </si>
  <si>
    <t>3624271996****4710</t>
  </si>
  <si>
    <t>3624301995****2932</t>
  </si>
  <si>
    <t>3624222001****1118</t>
  </si>
  <si>
    <t>3624271997****5314</t>
  </si>
  <si>
    <t>3714271992****0778</t>
  </si>
  <si>
    <t>3412271992****4417</t>
  </si>
  <si>
    <t>3624021998****0017</t>
  </si>
  <si>
    <t>3624231992****0518</t>
  </si>
  <si>
    <t>3624241995****0626</t>
  </si>
  <si>
    <t>3608241997****2022</t>
  </si>
  <si>
    <t>3624241992****1122</t>
  </si>
  <si>
    <t>3605211996****8023</t>
  </si>
  <si>
    <t>3624241997****3920</t>
  </si>
  <si>
    <t>3624011996****2820</t>
  </si>
  <si>
    <t>3604281996****1843</t>
  </si>
  <si>
    <t>3623301995****7847</t>
  </si>
  <si>
    <t>3608241997****002X</t>
  </si>
  <si>
    <t>3604281995****602X</t>
  </si>
  <si>
    <t>3605021996****6026</t>
  </si>
  <si>
    <t>3624241998****0024</t>
  </si>
  <si>
    <t>3624241995****4425</t>
  </si>
  <si>
    <t>3624211991****0427</t>
  </si>
  <si>
    <t>3625241998****0021</t>
  </si>
  <si>
    <t>3623301991****8264</t>
  </si>
  <si>
    <t>3604281994****5521</t>
  </si>
  <si>
    <t>3624242000****5928</t>
  </si>
  <si>
    <t>3605211999****0065</t>
  </si>
  <si>
    <t>3604271997****0029</t>
  </si>
  <si>
    <t>3604281996****5826</t>
  </si>
  <si>
    <t>3622021998****3827</t>
  </si>
  <si>
    <t>3622041997****4023</t>
  </si>
  <si>
    <t>3624272000****0067</t>
  </si>
  <si>
    <t>3624241998****1123</t>
  </si>
  <si>
    <t>3624241998****4427</t>
  </si>
  <si>
    <t>3624241996****2925</t>
  </si>
  <si>
    <t>3624241997****4929</t>
  </si>
  <si>
    <t>3624272000****4122</t>
  </si>
  <si>
    <t>3624231999****1023</t>
  </si>
  <si>
    <t>3602811997****7523</t>
  </si>
  <si>
    <t>3622021997****0320</t>
  </si>
  <si>
    <t>3624241996****2920</t>
  </si>
  <si>
    <t>3624242000****0621</t>
  </si>
  <si>
    <t>3624221999****0820</t>
  </si>
  <si>
    <t>3624241997****2925</t>
  </si>
  <si>
    <t>3624241998****592X</t>
  </si>
  <si>
    <t>3624232000****4521</t>
  </si>
  <si>
    <t>3624241998****0026</t>
  </si>
  <si>
    <t>3605021998****5323</t>
  </si>
  <si>
    <t>3605021998****3629</t>
  </si>
  <si>
    <t>3624242000****2929</t>
  </si>
  <si>
    <t>3624241991****5411</t>
  </si>
  <si>
    <t>3624242000****6411</t>
  </si>
  <si>
    <t>3624271999****0339</t>
  </si>
  <si>
    <t>3624242000****3417</t>
  </si>
  <si>
    <t>3624281997****461X</t>
  </si>
  <si>
    <t>3622041994****0016</t>
  </si>
  <si>
    <t>3624231998****0031</t>
  </si>
  <si>
    <t>3605021990****5610</t>
  </si>
  <si>
    <t>3624221999****0010</t>
  </si>
  <si>
    <t>3605021996****741X</t>
  </si>
  <si>
    <t>3604281997****5515</t>
  </si>
  <si>
    <t>3624231999****3516</t>
  </si>
  <si>
    <t>3622021990****2537</t>
  </si>
  <si>
    <t>3623021998****8036</t>
  </si>
  <si>
    <t>3622281993****0812</t>
  </si>
  <si>
    <t>3625221999****0047</t>
  </si>
  <si>
    <t>3611271996****0026</t>
  </si>
  <si>
    <t>3624241997****0042</t>
  </si>
  <si>
    <t>3606811997****3244</t>
  </si>
  <si>
    <t>3624241995****252X</t>
  </si>
  <si>
    <t>3624241999****2926</t>
  </si>
  <si>
    <t>3624241998****3426</t>
  </si>
  <si>
    <t>3624241998****6424</t>
  </si>
  <si>
    <t>3608241997****592X</t>
  </si>
  <si>
    <t>3625251999****1220</t>
  </si>
  <si>
    <t>3602031998****102X</t>
  </si>
  <si>
    <t>3625261998****4421</t>
  </si>
  <si>
    <t>3622021995****5927</t>
  </si>
  <si>
    <t>3625261997****0082</t>
  </si>
  <si>
    <t>3606811998****1028</t>
  </si>
  <si>
    <t>3610251996****0023</t>
  </si>
  <si>
    <t>3605021997****712X</t>
  </si>
  <si>
    <t>3624211999****4727</t>
  </si>
  <si>
    <t>3605021996****334X</t>
  </si>
  <si>
    <t>3624251997****0826</t>
  </si>
  <si>
    <t>3605021998****5614</t>
  </si>
  <si>
    <t>3624241996****5443</t>
  </si>
  <si>
    <t>3624301997****2016</t>
  </si>
  <si>
    <t>3625241999****8519</t>
  </si>
  <si>
    <t>3624241990****6457</t>
  </si>
  <si>
    <t>3601111999****6012</t>
  </si>
  <si>
    <t>3624291997****1215</t>
  </si>
  <si>
    <t>3624231990****0019</t>
  </si>
  <si>
    <t>3624231996****3016</t>
  </si>
  <si>
    <t>3604251996****5827</t>
  </si>
  <si>
    <t>3624241992****6422</t>
  </si>
  <si>
    <t>3622021991****7627</t>
  </si>
  <si>
    <t>3604231997****1520</t>
  </si>
  <si>
    <t>3624241998****4429</t>
  </si>
  <si>
    <t>3605021997****1347</t>
  </si>
  <si>
    <t>3624321992****5029</t>
  </si>
  <si>
    <t>3605021992****092X</t>
  </si>
  <si>
    <t>3624251995****4620</t>
  </si>
  <si>
    <t>3601241998****1529</t>
  </si>
  <si>
    <t>3604271998****0029</t>
  </si>
  <si>
    <t>3607331997****7020</t>
  </si>
  <si>
    <t>3624241999****4428</t>
  </si>
  <si>
    <t>3624241998****2026</t>
  </si>
  <si>
    <t>3624241999****6466</t>
  </si>
  <si>
    <t>3604231998****1041</t>
  </si>
  <si>
    <t>3609811998****206X</t>
  </si>
  <si>
    <t>3624221999****5429</t>
  </si>
  <si>
    <t>3624241999****0084</t>
  </si>
  <si>
    <t>3606811991****0522</t>
  </si>
  <si>
    <t>3624251998****1848</t>
  </si>
  <si>
    <t>3624242000****0629</t>
  </si>
  <si>
    <t>3624241998****6441</t>
  </si>
  <si>
    <t>3602811998****2149</t>
  </si>
  <si>
    <t>3624271997****0820</t>
  </si>
  <si>
    <t>3624241998****1629</t>
  </si>
  <si>
    <t>3624241997****3917</t>
  </si>
  <si>
    <t>3624241998****5412</t>
  </si>
  <si>
    <t>3624241993****2929</t>
  </si>
  <si>
    <t>3624241991****0029</t>
  </si>
  <si>
    <t>3624251994****4426</t>
  </si>
  <si>
    <t>3604031996****0014</t>
  </si>
  <si>
    <t>3624241995****0014</t>
  </si>
  <si>
    <t>3601031999****4726</t>
  </si>
  <si>
    <t>3605021993****0023</t>
  </si>
  <si>
    <t>3624241990****0621</t>
  </si>
  <si>
    <t>3622031996****6129</t>
  </si>
  <si>
    <t>3624241999****442X</t>
  </si>
  <si>
    <t>3625261997****5011</t>
  </si>
  <si>
    <t>3605021994****0418</t>
  </si>
  <si>
    <t>3604281993****0018</t>
  </si>
  <si>
    <t>3624241996****6412</t>
  </si>
  <si>
    <t>3624241998****3919</t>
  </si>
  <si>
    <t>3624241999****2012</t>
  </si>
  <si>
    <t>3625021991****2021</t>
  </si>
  <si>
    <t>3625271998****0028</t>
  </si>
  <si>
    <t>3624231992****3027</t>
  </si>
  <si>
    <t>3624241999****2526</t>
  </si>
  <si>
    <t>3624241996****4417</t>
  </si>
  <si>
    <t>3603111998****0114</t>
  </si>
  <si>
    <t>3624242000****4420</t>
  </si>
  <si>
    <t>3605021996****2531</t>
  </si>
  <si>
    <t>3624241998****0034</t>
  </si>
  <si>
    <t>3605021995****0447</t>
  </si>
  <si>
    <t>3624241997****4426</t>
  </si>
  <si>
    <t>3624241999****2044</t>
  </si>
  <si>
    <t>3624231999****1022</t>
  </si>
  <si>
    <t>3607821991****7029</t>
  </si>
  <si>
    <t>3624011993****1017</t>
  </si>
  <si>
    <t>3625271994****1117</t>
  </si>
  <si>
    <t>3624211990****144X</t>
  </si>
  <si>
    <t>3622021993****7521</t>
  </si>
  <si>
    <t>3624241997****3924</t>
  </si>
  <si>
    <t>3624241997****6420</t>
  </si>
  <si>
    <t>3624231999****102X</t>
  </si>
  <si>
    <t>3624231996****1023</t>
  </si>
  <si>
    <t>3624241997****6425</t>
  </si>
  <si>
    <t>3624241997****0621</t>
  </si>
  <si>
    <t>3624241998****0029</t>
  </si>
  <si>
    <t>3624241996****0029</t>
  </si>
  <si>
    <t>5329261995****1320</t>
  </si>
  <si>
    <t>3624241998****342X</t>
  </si>
  <si>
    <t>3624231992****1021</t>
  </si>
  <si>
    <t>3605021993****6038</t>
  </si>
  <si>
    <t>3624241998****1126</t>
  </si>
  <si>
    <t>3624241997****2022</t>
  </si>
  <si>
    <t>3606221995****7011</t>
  </si>
  <si>
    <t>4210221994****3649</t>
  </si>
  <si>
    <t>3624241994****1129</t>
  </si>
  <si>
    <t>3622031995****0422</t>
  </si>
  <si>
    <t>3624241992****4418</t>
  </si>
  <si>
    <t>3608241999****0023</t>
  </si>
  <si>
    <t>3624251990****5019</t>
  </si>
  <si>
    <t>3624241996****4440</t>
  </si>
  <si>
    <t>3624271996****0316</t>
  </si>
  <si>
    <t>3624011996****2822</t>
  </si>
  <si>
    <t>3624241997****4429</t>
  </si>
  <si>
    <t>3624211998****0225</t>
  </si>
  <si>
    <t>3603211995****3566</t>
  </si>
  <si>
    <t>3622021996****0012</t>
  </si>
  <si>
    <t>3604261993****2024</t>
  </si>
  <si>
    <t>3624231997****2021</t>
  </si>
  <si>
    <t>3624241995****5425</t>
  </si>
  <si>
    <t>3624231997****202X</t>
  </si>
  <si>
    <t>3622021997****0648</t>
  </si>
  <si>
    <t>3624241995****6420</t>
  </si>
  <si>
    <t>3624231997****102X</t>
  </si>
  <si>
    <t>3624291999****0627</t>
  </si>
  <si>
    <t>3624231996****1025</t>
  </si>
  <si>
    <t>3624211997****0025</t>
  </si>
  <si>
    <t>3624221995****4828</t>
  </si>
  <si>
    <t>3624271991****036X</t>
  </si>
  <si>
    <t>3624211998****4122</t>
  </si>
  <si>
    <t>3623301996****3491</t>
  </si>
  <si>
    <t>3624241991****3449</t>
  </si>
  <si>
    <t>3624241995****4428</t>
  </si>
  <si>
    <t>3604291998****0062</t>
  </si>
  <si>
    <t>3605021994****044X</t>
  </si>
  <si>
    <t>3624241997****0027</t>
  </si>
  <si>
    <t>3624241998****0647</t>
  </si>
  <si>
    <t>3624241993****2020</t>
  </si>
  <si>
    <t>5001011999****9242</t>
  </si>
  <si>
    <t>3624231997****1523</t>
  </si>
  <si>
    <t>3624241997****4421</t>
  </si>
  <si>
    <t>3605021993****0427</t>
  </si>
  <si>
    <t>3605211996****7020</t>
  </si>
  <si>
    <t>3605021996****251X</t>
  </si>
  <si>
    <t>3624241995****441X</t>
  </si>
  <si>
    <t>3624231993****1057</t>
  </si>
  <si>
    <t>3624241996****0620</t>
  </si>
  <si>
    <t>3605211990****5540</t>
  </si>
  <si>
    <t>3624221995****5419</t>
  </si>
  <si>
    <t>3604261994****0036</t>
  </si>
  <si>
    <t>3624241992****4458</t>
  </si>
  <si>
    <t>3605021995****7148</t>
  </si>
  <si>
    <t>3608241999****4420</t>
  </si>
  <si>
    <t>3624241996****0020</t>
  </si>
  <si>
    <t>3624241999****6423</t>
  </si>
  <si>
    <t>3624241996****3447</t>
  </si>
  <si>
    <t>3624241999****5420</t>
  </si>
  <si>
    <t>3622021994****5967</t>
  </si>
  <si>
    <t>3624211998****0421</t>
  </si>
  <si>
    <t>3624241997****2926</t>
  </si>
  <si>
    <t>3624241997****544X</t>
  </si>
  <si>
    <t>3624231991****251X</t>
  </si>
  <si>
    <t>3624231998****6022</t>
  </si>
  <si>
    <t>3624221993****7824</t>
  </si>
  <si>
    <t>3605021990****6649</t>
  </si>
  <si>
    <t>3624011995****4421</t>
  </si>
  <si>
    <t>3624241994****1622</t>
  </si>
  <si>
    <t>3624271996****1163</t>
  </si>
  <si>
    <t>3624281999****162X</t>
  </si>
  <si>
    <t>3624231995****1022</t>
  </si>
  <si>
    <t>3624221995****0041</t>
  </si>
  <si>
    <t>3624241999****0629</t>
  </si>
  <si>
    <t>3624241998****5944</t>
  </si>
  <si>
    <t>3624221997****5129</t>
  </si>
  <si>
    <t>3624251991****5621</t>
  </si>
  <si>
    <t>3624241996****5420</t>
  </si>
  <si>
    <t>3624241999****0039</t>
  </si>
  <si>
    <t>3622021991****721X</t>
  </si>
  <si>
    <t>3624241996****5417</t>
  </si>
  <si>
    <t>3624241998****4423</t>
  </si>
  <si>
    <t>3624241996****0021</t>
  </si>
  <si>
    <t>3624241997****3427</t>
  </si>
  <si>
    <t>3622021999****4851</t>
  </si>
  <si>
    <t>3624221999****0027</t>
  </si>
  <si>
    <t>3608241999****0024</t>
  </si>
  <si>
    <t>3624241998****1119</t>
  </si>
  <si>
    <t>3622031998****3024</t>
  </si>
  <si>
    <t>3624241998****2022</t>
  </si>
  <si>
    <t>3624241999****3928</t>
  </si>
  <si>
    <t>5002351994****3727</t>
  </si>
  <si>
    <t>3624241998****2021</t>
  </si>
  <si>
    <t>3624241996****4425</t>
  </si>
  <si>
    <t>3624261992****3518</t>
  </si>
  <si>
    <t>4305281995****538X</t>
  </si>
  <si>
    <t>3624241995****3922</t>
  </si>
  <si>
    <t>3605021990****0027</t>
  </si>
  <si>
    <t>3624241998****5423</t>
  </si>
  <si>
    <t>3624231997****0027</t>
  </si>
  <si>
    <t>3602031998****3512</t>
  </si>
  <si>
    <t>3624241991****0012</t>
  </si>
  <si>
    <t>3624011996****2020</t>
  </si>
  <si>
    <t>3624241998****3924</t>
  </si>
  <si>
    <t>3624231998****0028</t>
  </si>
  <si>
    <t>3624241998****4428</t>
  </si>
  <si>
    <t>3624251995****0064</t>
  </si>
</sst>
</file>

<file path=xl/styles.xml><?xml version="1.0" encoding="utf-8"?>
<styleSheet xmlns="http://schemas.openxmlformats.org/spreadsheetml/2006/main">
  <numFmts count="6">
    <numFmt numFmtId="176" formatCode="0.000_ "/>
    <numFmt numFmtId="177" formatCode="0.00_);[Red]\(0.00\)"/>
    <numFmt numFmtId="178" formatCode="yyyy&quot;年&quot;m&quot;月&quot;d&quot;日&quot;;@"/>
    <numFmt numFmtId="179" formatCode="0.000_);[Red]\(0.000\)"/>
    <numFmt numFmtId="180" formatCode="0_);[Red]\(0\)"/>
    <numFmt numFmtId="181" formatCode="0.0000_);[Red]\(0.0000\)"/>
  </numFmts>
  <fonts count="58">
    <font>
      <sz val="11"/>
      <color theme="1"/>
      <name val="宋体"/>
      <charset val="134"/>
      <scheme val="minor"/>
    </font>
    <font>
      <b/>
      <sz val="12"/>
      <color indexed="8"/>
      <name val="Calibri"/>
      <family val="2"/>
    </font>
    <font>
      <b/>
      <sz val="12"/>
      <name val="宋体"/>
      <charset val="134"/>
    </font>
    <font>
      <b/>
      <sz val="12"/>
      <color theme="1"/>
      <name val="宋体"/>
      <charset val="134"/>
      <scheme val="minor"/>
    </font>
    <font>
      <sz val="14"/>
      <color theme="1"/>
      <name val="宋体"/>
      <charset val="134"/>
      <scheme val="minor"/>
    </font>
    <font>
      <b/>
      <sz val="16"/>
      <name val="宋体"/>
      <charset val="134"/>
    </font>
    <font>
      <b/>
      <sz val="11"/>
      <name val="宋体"/>
      <charset val="134"/>
      <scheme val="minor"/>
    </font>
    <font>
      <b/>
      <sz val="11"/>
      <color theme="1"/>
      <name val="宋体"/>
      <charset val="134"/>
      <scheme val="minor"/>
    </font>
    <font>
      <sz val="12"/>
      <color theme="1"/>
      <name val="宋体"/>
      <charset val="134"/>
      <scheme val="minor"/>
    </font>
    <font>
      <b/>
      <sz val="12"/>
      <color indexed="8"/>
      <name val="宋体"/>
      <charset val="134"/>
    </font>
    <font>
      <sz val="14"/>
      <color indexed="8"/>
      <name val="宋体"/>
      <charset val="134"/>
    </font>
    <font>
      <b/>
      <sz val="11"/>
      <name val="宋体"/>
      <charset val="134"/>
    </font>
    <font>
      <sz val="12"/>
      <color indexed="8"/>
      <name val="宋体"/>
      <charset val="134"/>
    </font>
    <font>
      <b/>
      <sz val="11"/>
      <color indexed="8"/>
      <name val="宋体"/>
      <charset val="134"/>
    </font>
    <font>
      <b/>
      <sz val="14"/>
      <color indexed="8"/>
      <name val="宋体"/>
      <charset val="134"/>
    </font>
    <font>
      <b/>
      <sz val="14"/>
      <color theme="1"/>
      <name val="宋体"/>
      <charset val="134"/>
      <scheme val="minor"/>
    </font>
    <font>
      <sz val="12"/>
      <name val="宋体"/>
      <charset val="134"/>
      <scheme val="minor"/>
    </font>
    <font>
      <b/>
      <sz val="12"/>
      <name val="宋体"/>
      <charset val="134"/>
      <scheme val="minor"/>
    </font>
    <font>
      <b/>
      <sz val="11"/>
      <color indexed="9"/>
      <name val="宋体"/>
      <charset val="134"/>
    </font>
    <font>
      <sz val="12"/>
      <name val="宋体"/>
      <charset val="134"/>
    </font>
    <font>
      <sz val="11"/>
      <color theme="0"/>
      <name val="宋体"/>
      <charset val="134"/>
      <scheme val="minor"/>
    </font>
    <font>
      <sz val="11"/>
      <color indexed="8"/>
      <name val="宋体"/>
      <charset val="134"/>
    </font>
    <font>
      <sz val="11"/>
      <color indexed="9"/>
      <name val="宋体"/>
      <charset val="134"/>
    </font>
    <font>
      <b/>
      <sz val="11"/>
      <color indexed="63"/>
      <name val="宋体"/>
      <charset val="134"/>
    </font>
    <font>
      <sz val="10"/>
      <name val="Arial"/>
      <family val="2"/>
    </font>
    <font>
      <sz val="11"/>
      <color rgb="FF9C0006"/>
      <name val="宋体"/>
      <family val="3"/>
      <charset val="134"/>
      <scheme val="minor"/>
    </font>
    <font>
      <sz val="11"/>
      <color indexed="8"/>
      <name val="宋体"/>
      <family val="3"/>
      <charset val="134"/>
      <scheme val="minor"/>
    </font>
    <font>
      <b/>
      <sz val="18"/>
      <color theme="3"/>
      <name val="宋体"/>
      <family val="3"/>
      <charset val="134"/>
      <scheme val="major"/>
    </font>
    <font>
      <b/>
      <sz val="11"/>
      <color theme="3"/>
      <name val="宋体"/>
      <family val="3"/>
      <charset val="134"/>
      <scheme val="minor"/>
    </font>
    <font>
      <sz val="11"/>
      <color rgb="FF3F3F76"/>
      <name val="宋体"/>
      <family val="3"/>
      <charset val="134"/>
      <scheme val="minor"/>
    </font>
    <font>
      <sz val="11"/>
      <color theme="1"/>
      <name val="宋体"/>
      <family val="3"/>
      <charset val="134"/>
      <scheme val="minor"/>
    </font>
    <font>
      <b/>
      <sz val="18"/>
      <color indexed="54"/>
      <name val="宋体"/>
      <family val="3"/>
      <charset val="134"/>
    </font>
    <font>
      <sz val="11"/>
      <color indexed="8"/>
      <name val="Calibri"/>
      <family val="2"/>
    </font>
    <font>
      <i/>
      <sz val="11"/>
      <color indexed="23"/>
      <name val="宋体"/>
      <family val="3"/>
      <charset val="134"/>
    </font>
    <font>
      <b/>
      <sz val="15"/>
      <color theme="3"/>
      <name val="宋体"/>
      <family val="3"/>
      <charset val="134"/>
      <scheme val="minor"/>
    </font>
    <font>
      <b/>
      <sz val="11"/>
      <color indexed="52"/>
      <name val="宋体"/>
      <family val="3"/>
      <charset val="134"/>
    </font>
    <font>
      <b/>
      <sz val="13"/>
      <color theme="3"/>
      <name val="宋体"/>
      <family val="3"/>
      <charset val="134"/>
      <scheme val="minor"/>
    </font>
    <font>
      <sz val="11"/>
      <color indexed="10"/>
      <name val="宋体"/>
      <family val="3"/>
      <charset val="134"/>
    </font>
    <font>
      <sz val="11"/>
      <color indexed="60"/>
      <name val="宋体"/>
      <family val="3"/>
      <charset val="134"/>
    </font>
    <font>
      <sz val="11"/>
      <color indexed="52"/>
      <name val="宋体"/>
      <family val="3"/>
      <charset val="134"/>
    </font>
    <font>
      <sz val="11"/>
      <color rgb="FFFA7D00"/>
      <name val="宋体"/>
      <family val="3"/>
      <charset val="134"/>
      <scheme val="minor"/>
    </font>
    <font>
      <sz val="11"/>
      <color indexed="17"/>
      <name val="宋体"/>
      <family val="3"/>
      <charset val="134"/>
    </font>
    <font>
      <sz val="11"/>
      <color indexed="62"/>
      <name val="宋体"/>
      <family val="3"/>
      <charset val="134"/>
    </font>
    <font>
      <b/>
      <sz val="15"/>
      <color indexed="54"/>
      <name val="宋体"/>
      <family val="3"/>
      <charset val="134"/>
    </font>
    <font>
      <b/>
      <sz val="13"/>
      <color indexed="54"/>
      <name val="宋体"/>
      <family val="3"/>
      <charset val="134"/>
    </font>
    <font>
      <b/>
      <sz val="11"/>
      <color indexed="54"/>
      <name val="宋体"/>
      <family val="3"/>
      <charset val="134"/>
    </font>
    <font>
      <sz val="11"/>
      <color rgb="FF9C6500"/>
      <name val="宋体"/>
      <family val="3"/>
      <charset val="134"/>
      <scheme val="minor"/>
    </font>
    <font>
      <b/>
      <sz val="11"/>
      <color rgb="FF3F3F3F"/>
      <name val="宋体"/>
      <family val="3"/>
      <charset val="134"/>
      <scheme val="minor"/>
    </font>
    <font>
      <sz val="11"/>
      <color theme="1"/>
      <name val="Tahoma"/>
      <family val="2"/>
    </font>
    <font>
      <sz val="11"/>
      <color rgb="FF006100"/>
      <name val="宋体"/>
      <family val="3"/>
      <charset val="134"/>
      <scheme val="minor"/>
    </font>
    <font>
      <sz val="11"/>
      <color indexed="20"/>
      <name val="宋体"/>
      <family val="3"/>
      <charset val="134"/>
    </font>
    <font>
      <b/>
      <sz val="11"/>
      <color rgb="FFFA7D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F0000"/>
      <name val="宋体"/>
      <family val="3"/>
      <charset val="134"/>
      <scheme val="minor"/>
    </font>
    <font>
      <sz val="9"/>
      <name val="宋体"/>
      <family val="3"/>
      <charset val="134"/>
      <scheme val="minor"/>
    </font>
    <font>
      <sz val="14"/>
      <color theme="1"/>
      <name val="宋体"/>
      <family val="3"/>
      <charset val="134"/>
      <scheme val="minor"/>
    </font>
    <font>
      <b/>
      <sz val="12"/>
      <name val="宋体"/>
      <family val="3"/>
      <charset val="134"/>
    </font>
  </fonts>
  <fills count="61">
    <fill>
      <patternFill patternType="none"/>
    </fill>
    <fill>
      <patternFill patternType="gray125"/>
    </fill>
    <fill>
      <patternFill patternType="solid">
        <fgColor indexed="55"/>
        <bgColor indexed="64"/>
      </patternFill>
    </fill>
    <fill>
      <patternFill patternType="solid">
        <fgColor theme="9"/>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theme="8"/>
        <bgColor indexed="64"/>
      </patternFill>
    </fill>
    <fill>
      <patternFill patternType="solid">
        <fgColor indexed="31"/>
        <bgColor indexed="64"/>
      </patternFill>
    </fill>
    <fill>
      <patternFill patternType="solid">
        <fgColor indexed="26"/>
        <bgColor indexed="64"/>
      </patternFill>
    </fill>
    <fill>
      <patternFill patternType="solid">
        <fgColor theme="8" tint="0.39991454817346722"/>
        <bgColor indexed="64"/>
      </patternFill>
    </fill>
    <fill>
      <patternFill patternType="solid">
        <fgColor rgb="FFA5A5A5"/>
        <bgColor indexed="64"/>
      </patternFill>
    </fill>
    <fill>
      <patternFill patternType="solid">
        <fgColor indexed="43"/>
        <bgColor indexed="64"/>
      </patternFill>
    </fill>
    <fill>
      <patternFill patternType="solid">
        <fgColor rgb="FFFFC7CE"/>
        <bgColor indexed="64"/>
      </patternFill>
    </fill>
    <fill>
      <patternFill patternType="solid">
        <fgColor rgb="FFFFCC99"/>
        <bgColor indexed="64"/>
      </patternFill>
    </fill>
    <fill>
      <patternFill patternType="solid">
        <fgColor theme="4" tint="0.79982909634693444"/>
        <bgColor indexed="64"/>
      </patternFill>
    </fill>
    <fill>
      <patternFill patternType="solid">
        <fgColor rgb="FFF2F2F2"/>
        <bgColor indexed="64"/>
      </patternFill>
    </fill>
    <fill>
      <patternFill patternType="solid">
        <fgColor indexed="49"/>
        <bgColor indexed="64"/>
      </patternFill>
    </fill>
    <fill>
      <patternFill patternType="solid">
        <fgColor theme="4"/>
        <bgColor indexed="64"/>
      </patternFill>
    </fill>
    <fill>
      <patternFill patternType="solid">
        <fgColor rgb="FFFFEB9C"/>
        <bgColor indexed="64"/>
      </patternFill>
    </fill>
    <fill>
      <patternFill patternType="solid">
        <fgColor indexed="27"/>
        <bgColor indexed="64"/>
      </patternFill>
    </fill>
    <fill>
      <patternFill patternType="solid">
        <fgColor theme="5" tint="0.79992065187536243"/>
        <bgColor indexed="64"/>
      </patternFill>
    </fill>
    <fill>
      <patternFill patternType="solid">
        <fgColor indexed="62"/>
        <bgColor indexed="64"/>
      </patternFill>
    </fill>
    <fill>
      <patternFill patternType="solid">
        <fgColor indexed="57"/>
        <bgColor indexed="64"/>
      </patternFill>
    </fill>
    <fill>
      <patternFill patternType="solid">
        <fgColor theme="6" tint="0.59999389629810485"/>
        <bgColor indexed="64"/>
      </patternFill>
    </fill>
    <fill>
      <patternFill patternType="solid">
        <fgColor indexed="9"/>
        <bgColor indexed="64"/>
      </patternFill>
    </fill>
    <fill>
      <patternFill patternType="solid">
        <fgColor rgb="FFFFFFCC"/>
        <bgColor indexed="64"/>
      </patternFill>
    </fill>
    <fill>
      <patternFill patternType="solid">
        <fgColor theme="7" tint="0.79982909634693444"/>
        <bgColor indexed="64"/>
      </patternFill>
    </fill>
    <fill>
      <patternFill patternType="solid">
        <fgColor indexed="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5"/>
        <bgColor indexed="64"/>
      </patternFill>
    </fill>
    <fill>
      <patternFill patternType="solid">
        <fgColor theme="5" tint="0.39982299264503923"/>
        <bgColor indexed="64"/>
      </patternFill>
    </fill>
    <fill>
      <patternFill patternType="solid">
        <fgColor theme="6" tint="0.39982299264503923"/>
        <bgColor indexed="64"/>
      </patternFill>
    </fill>
    <fill>
      <patternFill patternType="solid">
        <fgColor rgb="FFC6EFCE"/>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bgColor indexed="64"/>
      </patternFill>
    </fill>
    <fill>
      <patternFill patternType="solid">
        <fgColor theme="7"/>
        <bgColor indexed="64"/>
      </patternFill>
    </fill>
    <fill>
      <patternFill patternType="solid">
        <fgColor theme="6" tint="0.79992065187536243"/>
        <bgColor indexed="64"/>
      </patternFill>
    </fill>
    <fill>
      <patternFill patternType="solid">
        <fgColor theme="8" tint="0.79992065187536243"/>
        <bgColor indexed="64"/>
      </patternFill>
    </fill>
    <fill>
      <patternFill patternType="solid">
        <fgColor indexed="53"/>
        <bgColor indexed="64"/>
      </patternFill>
    </fill>
    <fill>
      <patternFill patternType="solid">
        <fgColor theme="9" tint="0.59999389629810485"/>
        <bgColor indexed="64"/>
      </patternFill>
    </fill>
    <fill>
      <patternFill patternType="solid">
        <fgColor theme="4" tint="0.79992065187536243"/>
        <bgColor indexed="64"/>
      </patternFill>
    </fill>
    <fill>
      <patternFill patternType="solid">
        <fgColor theme="6" tint="0.79982909634693444"/>
        <bgColor indexed="64"/>
      </patternFill>
    </fill>
    <fill>
      <patternFill patternType="solid">
        <fgColor theme="5" tint="0.79982909634693444"/>
        <bgColor indexed="64"/>
      </patternFill>
    </fill>
    <fill>
      <patternFill patternType="solid">
        <fgColor theme="8" tint="0.79982909634693444"/>
        <bgColor indexed="64"/>
      </patternFill>
    </fill>
    <fill>
      <patternFill patternType="solid">
        <fgColor theme="4" tint="0.39982299264503923"/>
        <bgColor indexed="64"/>
      </patternFill>
    </fill>
    <fill>
      <patternFill patternType="solid">
        <fgColor theme="7" tint="0.79992065187536243"/>
        <bgColor indexed="64"/>
      </patternFill>
    </fill>
    <fill>
      <patternFill patternType="solid">
        <fgColor theme="9" tint="0.79982909634693444"/>
        <bgColor indexed="64"/>
      </patternFill>
    </fill>
    <fill>
      <patternFill patternType="solid">
        <fgColor theme="5" tint="0.39991454817346722"/>
        <bgColor indexed="64"/>
      </patternFill>
    </fill>
    <fill>
      <patternFill patternType="solid">
        <fgColor theme="9" tint="0.79992065187536243"/>
        <bgColor indexed="64"/>
      </patternFill>
    </fill>
    <fill>
      <patternFill patternType="solid">
        <fgColor theme="9" tint="0.39991454817346722"/>
        <bgColor indexed="64"/>
      </patternFill>
    </fill>
    <fill>
      <patternFill patternType="solid">
        <fgColor theme="7" tint="0.39982299264503923"/>
        <bgColor indexed="64"/>
      </patternFill>
    </fill>
    <fill>
      <patternFill patternType="solid">
        <fgColor indexed="51"/>
        <bgColor indexed="64"/>
      </patternFill>
    </fill>
    <fill>
      <patternFill patternType="solid">
        <fgColor theme="6" tint="0.39991454817346722"/>
        <bgColor indexed="64"/>
      </patternFill>
    </fill>
    <fill>
      <patternFill patternType="solid">
        <fgColor indexed="45"/>
        <bgColor indexed="64"/>
      </patternFill>
    </fill>
    <fill>
      <patternFill patternType="solid">
        <fgColor theme="8" tint="0.39982299264503923"/>
        <bgColor indexed="64"/>
      </patternFill>
    </fill>
    <fill>
      <patternFill patternType="solid">
        <fgColor theme="7" tint="0.39991454817346722"/>
        <bgColor indexed="64"/>
      </patternFill>
    </fill>
    <fill>
      <patternFill patternType="solid">
        <fgColor theme="9" tint="0.39982299264503923"/>
        <bgColor indexed="64"/>
      </patternFill>
    </fill>
    <fill>
      <patternFill patternType="solid">
        <fgColor theme="4" tint="0.39991454817346722"/>
        <bgColor indexed="64"/>
      </patternFill>
    </fill>
  </fills>
  <borders count="4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right/>
      <top/>
      <bottom style="medium">
        <color auto="1"/>
      </bottom>
      <diagonal/>
    </border>
    <border>
      <left style="thick">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top style="thin">
        <color auto="1"/>
      </top>
      <bottom style="thin">
        <color auto="1"/>
      </bottom>
      <diagonal/>
    </border>
    <border>
      <left style="thin">
        <color auto="1"/>
      </left>
      <right style="medium">
        <color auto="1"/>
      </right>
      <top style="medium">
        <color auto="1"/>
      </top>
      <bottom/>
      <diagonal/>
    </border>
    <border>
      <left/>
      <right style="thin">
        <color auto="1"/>
      </right>
      <top style="medium">
        <color auto="1"/>
      </top>
      <bottom style="thin">
        <color auto="1"/>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indexed="22"/>
      </left>
      <right style="thin">
        <color indexed="22"/>
      </right>
      <top style="thin">
        <color indexed="22"/>
      </top>
      <bottom style="thin">
        <color indexed="2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right/>
      <top/>
      <bottom style="double">
        <color rgb="FFFF8001"/>
      </bottom>
      <diagonal/>
    </border>
    <border>
      <left/>
      <right/>
      <top/>
      <bottom style="double">
        <color indexed="52"/>
      </bottom>
      <diagonal/>
    </border>
    <border>
      <left/>
      <right/>
      <top/>
      <bottom style="thick">
        <color indexed="49"/>
      </bottom>
      <diagonal/>
    </border>
    <border>
      <left/>
      <right/>
      <top/>
      <bottom style="thick">
        <color indexed="44"/>
      </bottom>
      <diagonal/>
    </border>
    <border>
      <left/>
      <right/>
      <top/>
      <bottom style="thick">
        <color theme="4" tint="0.499984740745262"/>
      </bottom>
      <diagonal/>
    </border>
    <border>
      <left/>
      <right/>
      <top/>
      <bottom style="medium">
        <color indexed="44"/>
      </bottom>
      <diagonal/>
    </border>
    <border>
      <left/>
      <right/>
      <top style="thin">
        <color indexed="49"/>
      </top>
      <bottom style="double">
        <color indexed="49"/>
      </bottom>
      <diagonal/>
    </border>
    <border>
      <left/>
      <right/>
      <top/>
      <bottom style="thick">
        <color theme="4"/>
      </bottom>
      <diagonal/>
    </border>
    <border>
      <left/>
      <right/>
      <top/>
      <bottom style="medium">
        <color theme="4" tint="0.39982299264503923"/>
      </bottom>
      <diagonal/>
    </border>
    <border>
      <left/>
      <right/>
      <top/>
      <bottom style="medium">
        <color theme="4" tint="0.39991454817346722"/>
      </bottom>
      <diagonal/>
    </border>
  </borders>
  <cellStyleXfs count="921">
    <xf numFmtId="0" fontId="0" fillId="0" borderId="0">
      <alignment vertical="center"/>
    </xf>
    <xf numFmtId="0" fontId="30" fillId="15" borderId="0" applyNumberFormat="0" applyBorder="0" applyAlignment="0" applyProtection="0">
      <alignment vertical="center"/>
    </xf>
    <xf numFmtId="0" fontId="30" fillId="0" borderId="0">
      <alignment vertical="center"/>
    </xf>
    <xf numFmtId="0" fontId="19" fillId="0" borderId="0"/>
    <xf numFmtId="0" fontId="30" fillId="0" borderId="0">
      <alignment vertical="center"/>
    </xf>
    <xf numFmtId="0" fontId="19" fillId="0" borderId="0"/>
    <xf numFmtId="0" fontId="19" fillId="0" borderId="0">
      <alignment vertical="center"/>
    </xf>
    <xf numFmtId="0" fontId="24" fillId="0" borderId="0"/>
    <xf numFmtId="0" fontId="33" fillId="0" borderId="0" applyNumberFormat="0" applyFill="0" applyBorder="0" applyAlignment="0" applyProtection="0">
      <alignment vertical="center"/>
    </xf>
    <xf numFmtId="0" fontId="21" fillId="20" borderId="0" applyNumberFormat="0" applyBorder="0" applyAlignment="0" applyProtection="0">
      <alignment vertical="center"/>
    </xf>
    <xf numFmtId="0" fontId="27" fillId="0" borderId="0" applyNumberFormat="0" applyFill="0" applyBorder="0" applyAlignment="0" applyProtection="0">
      <alignment vertical="center"/>
    </xf>
    <xf numFmtId="0" fontId="19" fillId="0" borderId="0"/>
    <xf numFmtId="0" fontId="30" fillId="0" borderId="0">
      <alignment vertical="center"/>
    </xf>
    <xf numFmtId="0" fontId="21" fillId="5" borderId="0" applyNumberFormat="0" applyBorder="0" applyAlignment="0" applyProtection="0">
      <alignment vertical="center"/>
    </xf>
    <xf numFmtId="0" fontId="22" fillId="12" borderId="0" applyNumberFormat="0" applyBorder="0" applyAlignment="0" applyProtection="0">
      <alignment vertical="center"/>
    </xf>
    <xf numFmtId="0" fontId="30" fillId="0" borderId="0">
      <alignment vertical="center"/>
    </xf>
    <xf numFmtId="0" fontId="19" fillId="0" borderId="0">
      <alignment vertical="center"/>
    </xf>
    <xf numFmtId="0" fontId="22" fillId="5" borderId="0" applyNumberFormat="0" applyBorder="0" applyAlignment="0" applyProtection="0">
      <alignment vertical="center"/>
    </xf>
    <xf numFmtId="0" fontId="21" fillId="9" borderId="0" applyNumberFormat="0" applyBorder="0" applyAlignment="0" applyProtection="0">
      <alignment vertical="center"/>
    </xf>
    <xf numFmtId="0" fontId="30" fillId="0" borderId="0">
      <alignment vertical="center"/>
    </xf>
    <xf numFmtId="0" fontId="33" fillId="0" borderId="0" applyNumberFormat="0" applyFill="0" applyBorder="0" applyAlignment="0" applyProtection="0">
      <alignment vertical="center"/>
    </xf>
    <xf numFmtId="0" fontId="21" fillId="9" borderId="33" applyNumberFormat="0" applyFont="0" applyAlignment="0" applyProtection="0">
      <alignment vertical="center"/>
    </xf>
    <xf numFmtId="0" fontId="24" fillId="0" borderId="0"/>
    <xf numFmtId="0" fontId="24" fillId="0" borderId="0"/>
    <xf numFmtId="0" fontId="22" fillId="5" borderId="0" applyNumberFormat="0" applyBorder="0" applyAlignment="0" applyProtection="0">
      <alignment vertical="center"/>
    </xf>
    <xf numFmtId="0" fontId="22" fillId="17" borderId="0" applyNumberFormat="0" applyBorder="0" applyAlignment="0" applyProtection="0">
      <alignment vertical="center"/>
    </xf>
    <xf numFmtId="0" fontId="32" fillId="0" borderId="0" applyFill="0" applyProtection="0"/>
    <xf numFmtId="0" fontId="19" fillId="0" borderId="0"/>
    <xf numFmtId="0" fontId="25" fillId="13" borderId="0" applyNumberFormat="0" applyBorder="0" applyAlignment="0" applyProtection="0">
      <alignment vertical="center"/>
    </xf>
    <xf numFmtId="0" fontId="22" fillId="5" borderId="0" applyNumberFormat="0" applyBorder="0" applyAlignment="0" applyProtection="0">
      <alignment vertical="center"/>
    </xf>
    <xf numFmtId="0" fontId="30" fillId="0" borderId="0">
      <alignment vertical="center"/>
    </xf>
    <xf numFmtId="0" fontId="24" fillId="0" borderId="0"/>
    <xf numFmtId="0" fontId="30" fillId="30" borderId="0" applyNumberFormat="0" applyBorder="0" applyAlignment="0" applyProtection="0">
      <alignment vertical="center"/>
    </xf>
    <xf numFmtId="0" fontId="19" fillId="0" borderId="0"/>
    <xf numFmtId="0" fontId="19" fillId="0" borderId="0"/>
    <xf numFmtId="0" fontId="24" fillId="0" borderId="0"/>
    <xf numFmtId="0" fontId="21" fillId="9" borderId="33" applyNumberFormat="0" applyFont="0" applyAlignment="0" applyProtection="0">
      <alignment vertical="center"/>
    </xf>
    <xf numFmtId="0" fontId="24" fillId="0" borderId="0"/>
    <xf numFmtId="0" fontId="30" fillId="29" borderId="0" applyNumberFormat="0" applyBorder="0" applyAlignment="0" applyProtection="0">
      <alignment vertical="center"/>
    </xf>
    <xf numFmtId="0" fontId="21" fillId="12" borderId="0" applyNumberFormat="0" applyBorder="0" applyAlignment="0" applyProtection="0">
      <alignment vertical="center"/>
    </xf>
    <xf numFmtId="0" fontId="22" fillId="12" borderId="0" applyNumberFormat="0" applyBorder="0" applyAlignment="0" applyProtection="0">
      <alignment vertical="center"/>
    </xf>
    <xf numFmtId="0" fontId="38" fillId="12" borderId="0" applyNumberFormat="0" applyBorder="0" applyAlignment="0" applyProtection="0">
      <alignment vertical="center"/>
    </xf>
    <xf numFmtId="0" fontId="22" fillId="2" borderId="0" applyNumberFormat="0" applyBorder="0" applyAlignment="0" applyProtection="0">
      <alignment vertical="center"/>
    </xf>
    <xf numFmtId="0" fontId="19" fillId="0" borderId="0">
      <alignment vertical="center"/>
    </xf>
    <xf numFmtId="0" fontId="30" fillId="0" borderId="0">
      <alignment vertical="center"/>
    </xf>
    <xf numFmtId="0" fontId="21" fillId="25" borderId="0" applyNumberFormat="0" applyBorder="0" applyAlignment="0" applyProtection="0">
      <alignment vertical="center"/>
    </xf>
    <xf numFmtId="0" fontId="19" fillId="0" borderId="0"/>
    <xf numFmtId="0" fontId="24" fillId="0" borderId="0"/>
    <xf numFmtId="0" fontId="39" fillId="0" borderId="39" applyNumberFormat="0" applyFill="0" applyAlignment="0" applyProtection="0">
      <alignment vertical="center"/>
    </xf>
    <xf numFmtId="0" fontId="20" fillId="18" borderId="0" applyNumberFormat="0" applyBorder="0" applyAlignment="0" applyProtection="0">
      <alignment vertical="center"/>
    </xf>
    <xf numFmtId="0" fontId="30" fillId="0" borderId="0">
      <alignment vertical="center"/>
    </xf>
    <xf numFmtId="0" fontId="19" fillId="0" borderId="0"/>
    <xf numFmtId="0" fontId="31" fillId="0" borderId="0" applyNumberFormat="0" applyFill="0" applyBorder="0" applyAlignment="0" applyProtection="0">
      <alignment vertical="center"/>
    </xf>
    <xf numFmtId="0" fontId="40" fillId="0" borderId="38" applyNumberFormat="0" applyFill="0" applyAlignment="0" applyProtection="0">
      <alignment vertical="center"/>
    </xf>
    <xf numFmtId="0" fontId="27" fillId="0" borderId="0" applyNumberFormat="0" applyFill="0" applyBorder="0" applyAlignment="0" applyProtection="0">
      <alignment vertical="center"/>
    </xf>
    <xf numFmtId="0" fontId="24" fillId="0" borderId="0"/>
    <xf numFmtId="0" fontId="24" fillId="0" borderId="0"/>
    <xf numFmtId="0" fontId="23" fillId="6" borderId="30" applyNumberFormat="0" applyAlignment="0" applyProtection="0">
      <alignment vertical="center"/>
    </xf>
    <xf numFmtId="0" fontId="30" fillId="0" borderId="0">
      <alignment vertical="center"/>
    </xf>
    <xf numFmtId="0" fontId="19" fillId="0" borderId="0">
      <alignment vertical="center"/>
    </xf>
    <xf numFmtId="0" fontId="35" fillId="6" borderId="37" applyNumberFormat="0" applyAlignment="0" applyProtection="0">
      <alignment vertical="center"/>
    </xf>
    <xf numFmtId="0" fontId="22" fillId="17"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19" fillId="0" borderId="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30" fillId="0" borderId="0">
      <alignment vertical="center"/>
    </xf>
    <xf numFmtId="0" fontId="19" fillId="0" borderId="0">
      <alignment vertical="center"/>
    </xf>
    <xf numFmtId="0" fontId="30" fillId="36" borderId="0" applyNumberFormat="0" applyBorder="0" applyAlignment="0" applyProtection="0">
      <alignment vertical="center"/>
    </xf>
    <xf numFmtId="0" fontId="21" fillId="20" borderId="0" applyNumberFormat="0" applyBorder="0" applyAlignment="0" applyProtection="0">
      <alignment vertical="center"/>
    </xf>
    <xf numFmtId="0" fontId="30" fillId="43" borderId="0" applyNumberFormat="0" applyBorder="0" applyAlignment="0" applyProtection="0">
      <alignment vertical="center"/>
    </xf>
    <xf numFmtId="0" fontId="41" fillId="28" borderId="0" applyNumberFormat="0" applyBorder="0" applyAlignment="0" applyProtection="0">
      <alignment vertical="center"/>
    </xf>
    <xf numFmtId="0" fontId="30" fillId="0" borderId="0">
      <alignment vertical="center"/>
    </xf>
    <xf numFmtId="0" fontId="30" fillId="43" borderId="0" applyNumberFormat="0" applyBorder="0" applyAlignment="0" applyProtection="0">
      <alignment vertical="center"/>
    </xf>
    <xf numFmtId="0" fontId="22" fillId="41"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19" fillId="0" borderId="0"/>
    <xf numFmtId="0" fontId="21" fillId="20" borderId="0" applyNumberFormat="0" applyBorder="0" applyAlignment="0" applyProtection="0">
      <alignment vertical="center"/>
    </xf>
    <xf numFmtId="0" fontId="30" fillId="0" borderId="0">
      <alignment vertical="center"/>
    </xf>
    <xf numFmtId="0" fontId="19" fillId="0" borderId="0">
      <alignment vertical="center"/>
    </xf>
    <xf numFmtId="0" fontId="21" fillId="5" borderId="0" applyNumberFormat="0" applyBorder="0" applyAlignment="0" applyProtection="0">
      <alignment vertical="center"/>
    </xf>
    <xf numFmtId="0" fontId="21" fillId="20" borderId="0" applyNumberFormat="0" applyBorder="0" applyAlignment="0" applyProtection="0">
      <alignment vertical="center"/>
    </xf>
    <xf numFmtId="0" fontId="22" fillId="23" borderId="0" applyNumberFormat="0" applyBorder="0" applyAlignment="0" applyProtection="0">
      <alignment vertical="center"/>
    </xf>
    <xf numFmtId="0" fontId="30" fillId="0" borderId="0">
      <alignment vertical="center"/>
    </xf>
    <xf numFmtId="0" fontId="19" fillId="0" borderId="0">
      <alignment vertical="center"/>
    </xf>
    <xf numFmtId="0" fontId="21" fillId="5" borderId="0" applyNumberFormat="0" applyBorder="0" applyAlignment="0" applyProtection="0">
      <alignment vertical="center"/>
    </xf>
    <xf numFmtId="0" fontId="19" fillId="0" borderId="0"/>
    <xf numFmtId="0" fontId="19" fillId="0" borderId="0">
      <alignment vertical="center"/>
    </xf>
    <xf numFmtId="0" fontId="21" fillId="5" borderId="0" applyNumberFormat="0" applyBorder="0" applyAlignment="0" applyProtection="0">
      <alignment vertical="center"/>
    </xf>
    <xf numFmtId="0" fontId="30" fillId="43" borderId="0" applyNumberFormat="0" applyBorder="0" applyAlignment="0" applyProtection="0">
      <alignment vertical="center"/>
    </xf>
    <xf numFmtId="0" fontId="19" fillId="0" borderId="0"/>
    <xf numFmtId="0" fontId="30" fillId="45" borderId="0" applyNumberFormat="0" applyBorder="0" applyAlignment="0" applyProtection="0">
      <alignment vertical="center"/>
    </xf>
    <xf numFmtId="0" fontId="21" fillId="5" borderId="0" applyNumberFormat="0" applyBorder="0" applyAlignment="0" applyProtection="0">
      <alignment vertical="center"/>
    </xf>
    <xf numFmtId="0" fontId="30" fillId="21"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30" fillId="21" borderId="0" applyNumberFormat="0" applyBorder="0" applyAlignment="0" applyProtection="0">
      <alignment vertical="center"/>
    </xf>
    <xf numFmtId="0" fontId="23" fillId="6" borderId="30" applyNumberFormat="0" applyAlignment="0" applyProtection="0">
      <alignment vertical="center"/>
    </xf>
    <xf numFmtId="0" fontId="22" fillId="6"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30" fillId="21" borderId="0" applyNumberFormat="0" applyBorder="0" applyAlignment="0" applyProtection="0">
      <alignment vertical="center"/>
    </xf>
    <xf numFmtId="0" fontId="19" fillId="0" borderId="0"/>
    <xf numFmtId="0" fontId="19" fillId="0" borderId="0"/>
    <xf numFmtId="0" fontId="30" fillId="44"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43" fillId="0" borderId="40" applyNumberFormat="0" applyFill="0" applyAlignment="0" applyProtection="0">
      <alignment vertical="center"/>
    </xf>
    <xf numFmtId="0" fontId="30" fillId="0" borderId="0">
      <alignment vertical="center"/>
    </xf>
    <xf numFmtId="0" fontId="21" fillId="25" borderId="0" applyNumberFormat="0" applyBorder="0" applyAlignment="0" applyProtection="0">
      <alignment vertical="center"/>
    </xf>
    <xf numFmtId="0" fontId="30" fillId="0" borderId="0">
      <alignment vertical="center"/>
    </xf>
    <xf numFmtId="0" fontId="21" fillId="25" borderId="0" applyNumberFormat="0" applyBorder="0" applyAlignment="0" applyProtection="0">
      <alignment vertical="center"/>
    </xf>
    <xf numFmtId="0" fontId="30" fillId="0" borderId="0">
      <alignment vertical="center"/>
    </xf>
    <xf numFmtId="0" fontId="21" fillId="25" borderId="0" applyNumberFormat="0" applyBorder="0" applyAlignment="0" applyProtection="0">
      <alignment vertical="center"/>
    </xf>
    <xf numFmtId="0" fontId="30" fillId="0" borderId="0">
      <alignment vertical="center"/>
    </xf>
    <xf numFmtId="0" fontId="30" fillId="39" borderId="0" applyNumberFormat="0" applyBorder="0" applyAlignment="0" applyProtection="0">
      <alignment vertical="center"/>
    </xf>
    <xf numFmtId="0" fontId="20" fillId="47"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19" fillId="0" borderId="0">
      <alignment vertical="center"/>
    </xf>
    <xf numFmtId="0" fontId="22" fillId="4" borderId="0" applyNumberFormat="0" applyBorder="0" applyAlignment="0" applyProtection="0">
      <alignment vertical="center"/>
    </xf>
    <xf numFmtId="0" fontId="30" fillId="0" borderId="0">
      <alignment vertical="center"/>
    </xf>
    <xf numFmtId="0" fontId="22" fillId="4" borderId="0" applyNumberFormat="0" applyBorder="0" applyAlignment="0" applyProtection="0">
      <alignment vertical="center"/>
    </xf>
    <xf numFmtId="0" fontId="30" fillId="39" borderId="0" applyNumberFormat="0" applyBorder="0" applyAlignment="0" applyProtection="0">
      <alignment vertical="center"/>
    </xf>
    <xf numFmtId="0" fontId="22" fillId="4" borderId="0" applyNumberFormat="0" applyBorder="0" applyAlignment="0" applyProtection="0">
      <alignment vertical="center"/>
    </xf>
    <xf numFmtId="0" fontId="37" fillId="0" borderId="0" applyNumberFormat="0" applyFill="0" applyBorder="0" applyAlignment="0" applyProtection="0">
      <alignment vertical="center"/>
    </xf>
    <xf numFmtId="0" fontId="30" fillId="39" borderId="0" applyNumberFormat="0" applyBorder="0" applyAlignment="0" applyProtection="0">
      <alignment vertical="center"/>
    </xf>
    <xf numFmtId="0" fontId="30" fillId="27"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19" fillId="0" borderId="0"/>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0" fillId="7" borderId="0" applyNumberFormat="0" applyBorder="0" applyAlignment="0" applyProtection="0">
      <alignment vertical="center"/>
    </xf>
    <xf numFmtId="0" fontId="21" fillId="9" borderId="0" applyNumberFormat="0" applyBorder="0" applyAlignment="0" applyProtection="0">
      <alignment vertical="center"/>
    </xf>
    <xf numFmtId="0" fontId="19" fillId="0" borderId="0">
      <alignment vertical="center"/>
    </xf>
    <xf numFmtId="0" fontId="22" fillId="22" borderId="0" applyNumberFormat="0" applyBorder="0" applyAlignment="0" applyProtection="0">
      <alignment vertical="center"/>
    </xf>
    <xf numFmtId="0" fontId="30" fillId="48" borderId="0" applyNumberFormat="0" applyBorder="0" applyAlignment="0" applyProtection="0">
      <alignment vertical="center"/>
    </xf>
    <xf numFmtId="0" fontId="19" fillId="0" borderId="0">
      <alignment vertical="center"/>
    </xf>
    <xf numFmtId="0" fontId="21" fillId="9" borderId="0" applyNumberFormat="0" applyBorder="0" applyAlignment="0" applyProtection="0">
      <alignment vertical="center"/>
    </xf>
    <xf numFmtId="0" fontId="30" fillId="0" borderId="0">
      <alignment vertical="center"/>
    </xf>
    <xf numFmtId="0" fontId="24" fillId="0" borderId="0"/>
    <xf numFmtId="0" fontId="20" fillId="32" borderId="0" applyNumberFormat="0" applyBorder="0" applyAlignment="0" applyProtection="0">
      <alignment vertical="center"/>
    </xf>
    <xf numFmtId="0" fontId="21" fillId="9" borderId="0" applyNumberFormat="0" applyBorder="0" applyAlignment="0" applyProtection="0">
      <alignment vertical="center"/>
    </xf>
    <xf numFmtId="0" fontId="24" fillId="0" borderId="0"/>
    <xf numFmtId="0" fontId="22" fillId="5" borderId="0" applyNumberFormat="0" applyBorder="0" applyAlignment="0" applyProtection="0">
      <alignment vertical="center"/>
    </xf>
    <xf numFmtId="0" fontId="30" fillId="48" borderId="0" applyNumberFormat="0" applyBorder="0" applyAlignment="0" applyProtection="0">
      <alignment vertical="center"/>
    </xf>
    <xf numFmtId="0" fontId="24" fillId="0" borderId="0"/>
    <xf numFmtId="0" fontId="22" fillId="5" borderId="0" applyNumberFormat="0" applyBorder="0" applyAlignment="0" applyProtection="0">
      <alignment vertical="center"/>
    </xf>
    <xf numFmtId="0" fontId="30" fillId="48" borderId="0" applyNumberFormat="0" applyBorder="0" applyAlignment="0" applyProtection="0">
      <alignment vertical="center"/>
    </xf>
    <xf numFmtId="0" fontId="19" fillId="0" borderId="0">
      <alignment vertical="center"/>
    </xf>
    <xf numFmtId="0" fontId="19" fillId="0" borderId="0"/>
    <xf numFmtId="0" fontId="30" fillId="46" borderId="0" applyNumberFormat="0" applyBorder="0" applyAlignment="0" applyProtection="0">
      <alignment vertical="center"/>
    </xf>
    <xf numFmtId="0" fontId="32" fillId="0" borderId="0" applyFill="0" applyProtection="0"/>
    <xf numFmtId="0" fontId="19" fillId="0" borderId="0"/>
    <xf numFmtId="0" fontId="19" fillId="0" borderId="0"/>
    <xf numFmtId="0" fontId="21" fillId="8" borderId="0" applyNumberFormat="0" applyBorder="0" applyAlignment="0" applyProtection="0">
      <alignment vertical="center"/>
    </xf>
    <xf numFmtId="0" fontId="19" fillId="0" borderId="0">
      <alignment vertical="center"/>
    </xf>
    <xf numFmtId="0" fontId="21" fillId="8" borderId="0" applyNumberFormat="0" applyBorder="0" applyAlignment="0" applyProtection="0">
      <alignment vertical="center"/>
    </xf>
    <xf numFmtId="0" fontId="30" fillId="36" borderId="0" applyNumberFormat="0" applyBorder="0" applyAlignment="0" applyProtection="0">
      <alignment vertical="center"/>
    </xf>
    <xf numFmtId="0" fontId="32" fillId="0" borderId="0" applyFill="0" applyProtection="0"/>
    <xf numFmtId="0" fontId="26" fillId="0" borderId="0">
      <alignment vertical="center"/>
    </xf>
    <xf numFmtId="0" fontId="21" fillId="8" borderId="0" applyNumberFormat="0" applyBorder="0" applyAlignment="0" applyProtection="0">
      <alignment vertical="center"/>
    </xf>
    <xf numFmtId="0" fontId="32" fillId="0" borderId="0" applyFill="0" applyProtection="0"/>
    <xf numFmtId="0" fontId="22" fillId="17" borderId="0" applyNumberFormat="0" applyBorder="0" applyAlignment="0" applyProtection="0">
      <alignment vertical="center"/>
    </xf>
    <xf numFmtId="0" fontId="21" fillId="8" borderId="0" applyNumberFormat="0" applyBorder="0" applyAlignment="0" applyProtection="0">
      <alignment vertical="center"/>
    </xf>
    <xf numFmtId="0" fontId="19" fillId="0" borderId="0"/>
    <xf numFmtId="0" fontId="21" fillId="8" borderId="0" applyNumberFormat="0" applyBorder="0" applyAlignment="0" applyProtection="0">
      <alignment vertical="center"/>
    </xf>
    <xf numFmtId="0" fontId="19" fillId="0" borderId="0"/>
    <xf numFmtId="0" fontId="19" fillId="0" borderId="0">
      <alignment vertical="center"/>
    </xf>
    <xf numFmtId="0" fontId="30" fillId="40" borderId="0" applyNumberFormat="0" applyBorder="0" applyAlignment="0" applyProtection="0">
      <alignment vertical="center"/>
    </xf>
    <xf numFmtId="0" fontId="19" fillId="0" borderId="0"/>
    <xf numFmtId="0" fontId="21" fillId="8" borderId="0" applyNumberFormat="0" applyBorder="0" applyAlignment="0" applyProtection="0">
      <alignment vertical="center"/>
    </xf>
    <xf numFmtId="0" fontId="20" fillId="33" borderId="0" applyNumberFormat="0" applyBorder="0" applyAlignment="0" applyProtection="0">
      <alignment vertical="center"/>
    </xf>
    <xf numFmtId="0" fontId="21" fillId="8" borderId="0" applyNumberFormat="0" applyBorder="0" applyAlignment="0" applyProtection="0">
      <alignment vertical="center"/>
    </xf>
    <xf numFmtId="0" fontId="22" fillId="6" borderId="0" applyNumberFormat="0" applyBorder="0" applyAlignment="0" applyProtection="0">
      <alignment vertical="center"/>
    </xf>
    <xf numFmtId="0" fontId="41" fillId="28" borderId="0" applyNumberFormat="0" applyBorder="0" applyAlignment="0" applyProtection="0">
      <alignment vertical="center"/>
    </xf>
    <xf numFmtId="0" fontId="21" fillId="8" borderId="0" applyNumberFormat="0" applyBorder="0" applyAlignment="0" applyProtection="0">
      <alignment vertical="center"/>
    </xf>
    <xf numFmtId="0" fontId="22" fillId="6" borderId="0" applyNumberFormat="0" applyBorder="0" applyAlignment="0" applyProtection="0">
      <alignment vertical="center"/>
    </xf>
    <xf numFmtId="0" fontId="30" fillId="40" borderId="0" applyNumberFormat="0" applyBorder="0" applyAlignment="0" applyProtection="0">
      <alignment vertical="center"/>
    </xf>
    <xf numFmtId="0" fontId="22" fillId="6" borderId="0" applyNumberFormat="0" applyBorder="0" applyAlignment="0" applyProtection="0">
      <alignment vertical="center"/>
    </xf>
    <xf numFmtId="0" fontId="30" fillId="40" borderId="0" applyNumberFormat="0" applyBorder="0" applyAlignment="0" applyProtection="0">
      <alignment vertical="center"/>
    </xf>
    <xf numFmtId="0" fontId="19" fillId="0" borderId="0"/>
    <xf numFmtId="0" fontId="30" fillId="49" borderId="0" applyNumberFormat="0" applyBorder="0" applyAlignment="0" applyProtection="0">
      <alignment vertical="center"/>
    </xf>
    <xf numFmtId="0" fontId="22" fillId="23" borderId="0" applyNumberFormat="0" applyBorder="0" applyAlignment="0" applyProtection="0">
      <alignment vertical="center"/>
    </xf>
    <xf numFmtId="0" fontId="19" fillId="0" borderId="0"/>
    <xf numFmtId="0" fontId="21" fillId="12" borderId="0" applyNumberFormat="0" applyBorder="0" applyAlignment="0" applyProtection="0">
      <alignment vertical="center"/>
    </xf>
    <xf numFmtId="0" fontId="19" fillId="0" borderId="0"/>
    <xf numFmtId="0" fontId="21" fillId="28" borderId="0" applyNumberFormat="0" applyBorder="0" applyAlignment="0" applyProtection="0">
      <alignment vertical="center"/>
    </xf>
    <xf numFmtId="0" fontId="20" fillId="31"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30" fillId="0" borderId="0">
      <alignment vertical="center"/>
    </xf>
    <xf numFmtId="0" fontId="21" fillId="12" borderId="0" applyNumberFormat="0" applyBorder="0" applyAlignment="0" applyProtection="0">
      <alignment vertical="center"/>
    </xf>
    <xf numFmtId="0" fontId="30" fillId="30" borderId="0" applyNumberFormat="0" applyBorder="0" applyAlignment="0" applyProtection="0">
      <alignment vertical="center"/>
    </xf>
    <xf numFmtId="0" fontId="21" fillId="28" borderId="0" applyNumberFormat="0" applyBorder="0" applyAlignment="0" applyProtection="0">
      <alignment vertical="center"/>
    </xf>
    <xf numFmtId="0" fontId="30" fillId="30" borderId="0" applyNumberFormat="0" applyBorder="0" applyAlignment="0" applyProtection="0">
      <alignment vertical="center"/>
    </xf>
    <xf numFmtId="0" fontId="21" fillId="28" borderId="0" applyNumberFormat="0" applyBorder="0" applyAlignment="0" applyProtection="0">
      <alignment vertical="center"/>
    </xf>
    <xf numFmtId="0" fontId="30" fillId="51" borderId="0" applyNumberFormat="0" applyBorder="0" applyAlignment="0" applyProtection="0">
      <alignment vertical="center"/>
    </xf>
    <xf numFmtId="0" fontId="19" fillId="0" borderId="0"/>
    <xf numFmtId="0" fontId="21" fillId="28" borderId="0" applyNumberFormat="0" applyBorder="0" applyAlignment="0" applyProtection="0">
      <alignment vertical="center"/>
    </xf>
    <xf numFmtId="0" fontId="22" fillId="23" borderId="0" applyNumberFormat="0" applyBorder="0" applyAlignment="0" applyProtection="0">
      <alignment vertical="center"/>
    </xf>
    <xf numFmtId="0" fontId="21" fillId="28" borderId="0" applyNumberFormat="0" applyBorder="0" applyAlignment="0" applyProtection="0">
      <alignment vertical="center"/>
    </xf>
    <xf numFmtId="0" fontId="20" fillId="52" borderId="0" applyNumberFormat="0" applyBorder="0" applyAlignment="0" applyProtection="0">
      <alignment vertical="center"/>
    </xf>
    <xf numFmtId="0" fontId="20" fillId="53" borderId="0" applyNumberFormat="0" applyBorder="0" applyAlignment="0" applyProtection="0">
      <alignment vertical="center"/>
    </xf>
    <xf numFmtId="0" fontId="22" fillId="12" borderId="0" applyNumberFormat="0" applyBorder="0" applyAlignment="0" applyProtection="0">
      <alignment vertical="center"/>
    </xf>
    <xf numFmtId="0" fontId="21" fillId="28" borderId="0" applyNumberFormat="0" applyBorder="0" applyAlignment="0" applyProtection="0">
      <alignment vertical="center"/>
    </xf>
    <xf numFmtId="0" fontId="21" fillId="4" borderId="0" applyNumberFormat="0" applyBorder="0" applyAlignment="0" applyProtection="0">
      <alignment vertical="center"/>
    </xf>
    <xf numFmtId="0" fontId="19" fillId="0" borderId="0"/>
    <xf numFmtId="0" fontId="22" fillId="12" borderId="0" applyNumberFormat="0" applyBorder="0" applyAlignment="0" applyProtection="0">
      <alignment vertical="center"/>
    </xf>
    <xf numFmtId="0" fontId="30" fillId="51" borderId="0" applyNumberFormat="0" applyBorder="0" applyAlignment="0" applyProtection="0">
      <alignment vertical="center"/>
    </xf>
    <xf numFmtId="0" fontId="21" fillId="4" borderId="0" applyNumberFormat="0" applyBorder="0" applyAlignment="0" applyProtection="0">
      <alignment vertical="center"/>
    </xf>
    <xf numFmtId="0" fontId="22" fillId="12" borderId="0" applyNumberFormat="0" applyBorder="0" applyAlignment="0" applyProtection="0">
      <alignment vertical="center"/>
    </xf>
    <xf numFmtId="0" fontId="30" fillId="51" borderId="0" applyNumberFormat="0" applyBorder="0" applyAlignment="0" applyProtection="0">
      <alignment vertical="center"/>
    </xf>
    <xf numFmtId="0" fontId="21" fillId="4" borderId="0" applyNumberFormat="0" applyBorder="0" applyAlignment="0" applyProtection="0">
      <alignment vertical="center"/>
    </xf>
    <xf numFmtId="0" fontId="30" fillId="35" borderId="0" applyNumberFormat="0" applyBorder="0" applyAlignment="0" applyProtection="0">
      <alignment vertical="center"/>
    </xf>
    <xf numFmtId="0" fontId="19" fillId="0" borderId="0">
      <alignment vertical="center"/>
    </xf>
    <xf numFmtId="0" fontId="19" fillId="0" borderId="0">
      <alignment vertical="center"/>
    </xf>
    <xf numFmtId="0" fontId="24" fillId="0" borderId="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0" borderId="0"/>
    <xf numFmtId="0" fontId="21" fillId="4" borderId="0" applyNumberFormat="0" applyBorder="0" applyAlignment="0" applyProtection="0">
      <alignment vertical="center"/>
    </xf>
    <xf numFmtId="0" fontId="19" fillId="0" borderId="0"/>
    <xf numFmtId="0" fontId="21" fillId="4" borderId="0" applyNumberFormat="0" applyBorder="0" applyAlignment="0" applyProtection="0">
      <alignment vertical="center"/>
    </xf>
    <xf numFmtId="0" fontId="30" fillId="0" borderId="0">
      <alignment vertical="center"/>
    </xf>
    <xf numFmtId="0" fontId="21" fillId="4" borderId="0" applyNumberFormat="0" applyBorder="0" applyAlignment="0" applyProtection="0">
      <alignment vertical="center"/>
    </xf>
    <xf numFmtId="0" fontId="44" fillId="0" borderId="41" applyNumberFormat="0" applyFill="0" applyAlignment="0" applyProtection="0">
      <alignment vertical="center"/>
    </xf>
    <xf numFmtId="0" fontId="19" fillId="0" borderId="0"/>
    <xf numFmtId="0" fontId="30" fillId="35" borderId="0" applyNumberFormat="0" applyBorder="0" applyAlignment="0" applyProtection="0">
      <alignment vertical="center"/>
    </xf>
    <xf numFmtId="0" fontId="19" fillId="0" borderId="0"/>
    <xf numFmtId="0" fontId="21" fillId="4" borderId="0" applyNumberFormat="0" applyBorder="0" applyAlignment="0" applyProtection="0">
      <alignment vertical="center"/>
    </xf>
    <xf numFmtId="0" fontId="22" fillId="22" borderId="0" applyNumberFormat="0" applyBorder="0" applyAlignment="0" applyProtection="0">
      <alignment vertical="center"/>
    </xf>
    <xf numFmtId="0" fontId="19" fillId="0" borderId="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30" fillId="0" borderId="0">
      <alignment vertical="center"/>
    </xf>
    <xf numFmtId="0" fontId="19" fillId="0" borderId="0">
      <alignment vertical="center"/>
    </xf>
    <xf numFmtId="0" fontId="21" fillId="5" borderId="0" applyNumberFormat="0" applyBorder="0" applyAlignment="0" applyProtection="0">
      <alignment vertical="center"/>
    </xf>
    <xf numFmtId="0" fontId="19" fillId="0" borderId="0">
      <alignment vertical="center"/>
    </xf>
    <xf numFmtId="0" fontId="21" fillId="5" borderId="0" applyNumberFormat="0" applyBorder="0" applyAlignment="0" applyProtection="0">
      <alignment vertical="center"/>
    </xf>
    <xf numFmtId="0" fontId="19" fillId="0" borderId="0">
      <alignment vertical="center"/>
    </xf>
    <xf numFmtId="0" fontId="21" fillId="5" borderId="0" applyNumberFormat="0" applyBorder="0" applyAlignment="0" applyProtection="0">
      <alignment vertical="center"/>
    </xf>
    <xf numFmtId="0" fontId="19" fillId="0" borderId="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30" fillId="0" borderId="0">
      <alignment vertical="center"/>
    </xf>
    <xf numFmtId="0" fontId="30" fillId="36" borderId="0" applyNumberFormat="0" applyBorder="0" applyAlignment="0" applyProtection="0">
      <alignment vertical="center"/>
    </xf>
    <xf numFmtId="0" fontId="19" fillId="0" borderId="0"/>
    <xf numFmtId="0" fontId="19" fillId="0" borderId="0"/>
    <xf numFmtId="0" fontId="24" fillId="0" borderId="0"/>
    <xf numFmtId="0" fontId="30" fillId="36" borderId="0" applyNumberFormat="0" applyBorder="0" applyAlignment="0" applyProtection="0">
      <alignment vertical="center"/>
    </xf>
    <xf numFmtId="0" fontId="30" fillId="2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9" fillId="0" borderId="0">
      <alignment vertical="center"/>
    </xf>
    <xf numFmtId="0" fontId="21" fillId="6" borderId="0" applyNumberFormat="0" applyBorder="0" applyAlignment="0" applyProtection="0">
      <alignment vertical="center"/>
    </xf>
    <xf numFmtId="0" fontId="30" fillId="2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9" fillId="0" borderId="0"/>
    <xf numFmtId="0" fontId="21" fillId="6" borderId="0" applyNumberFormat="0" applyBorder="0" applyAlignment="0" applyProtection="0">
      <alignment vertical="center"/>
    </xf>
    <xf numFmtId="0" fontId="19" fillId="0" borderId="0"/>
    <xf numFmtId="0" fontId="30" fillId="24" borderId="0" applyNumberFormat="0" applyBorder="0" applyAlignment="0" applyProtection="0">
      <alignment vertical="center"/>
    </xf>
    <xf numFmtId="0" fontId="30" fillId="0" borderId="0">
      <alignment vertical="center"/>
    </xf>
    <xf numFmtId="0" fontId="30" fillId="24" borderId="0" applyNumberFormat="0" applyBorder="0" applyAlignment="0" applyProtection="0">
      <alignment vertical="center"/>
    </xf>
    <xf numFmtId="0" fontId="24" fillId="0" borderId="0"/>
    <xf numFmtId="0" fontId="21" fillId="12" borderId="0" applyNumberFormat="0" applyBorder="0" applyAlignment="0" applyProtection="0">
      <alignment vertical="center"/>
    </xf>
    <xf numFmtId="0" fontId="28"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2" fillId="54" borderId="0" applyNumberFormat="0" applyBorder="0" applyAlignment="0" applyProtection="0">
      <alignment vertical="center"/>
    </xf>
    <xf numFmtId="0" fontId="30" fillId="30" borderId="0" applyNumberFormat="0" applyBorder="0" applyAlignment="0" applyProtection="0">
      <alignment vertical="center"/>
    </xf>
    <xf numFmtId="0" fontId="42" fillId="5" borderId="37" applyNumberFormat="0" applyAlignment="0" applyProtection="0">
      <alignment vertical="center"/>
    </xf>
    <xf numFmtId="0" fontId="19" fillId="0" borderId="0"/>
    <xf numFmtId="0" fontId="21" fillId="12" borderId="0" applyNumberFormat="0" applyBorder="0" applyAlignment="0" applyProtection="0">
      <alignment vertical="center"/>
    </xf>
    <xf numFmtId="0" fontId="41" fillId="28" borderId="0" applyNumberFormat="0" applyBorder="0" applyAlignment="0" applyProtection="0">
      <alignment vertical="center"/>
    </xf>
    <xf numFmtId="0" fontId="30" fillId="29" borderId="0" applyNumberFormat="0" applyBorder="0" applyAlignment="0" applyProtection="0">
      <alignment vertical="center"/>
    </xf>
    <xf numFmtId="0" fontId="21" fillId="4" borderId="0" applyNumberFormat="0" applyBorder="0" applyAlignment="0" applyProtection="0">
      <alignment vertical="center"/>
    </xf>
    <xf numFmtId="0" fontId="19" fillId="0" borderId="0">
      <alignment vertical="center"/>
    </xf>
    <xf numFmtId="0" fontId="48" fillId="0" borderId="0">
      <alignment vertical="center"/>
    </xf>
    <xf numFmtId="0" fontId="30" fillId="0" borderId="0">
      <alignment vertical="center"/>
    </xf>
    <xf numFmtId="0" fontId="20" fillId="58" borderId="0" applyNumberFormat="0" applyBorder="0" applyAlignment="0" applyProtection="0">
      <alignment vertical="center"/>
    </xf>
    <xf numFmtId="0" fontId="21" fillId="4" borderId="0" applyNumberFormat="0" applyBorder="0" applyAlignment="0" applyProtection="0">
      <alignment vertical="center"/>
    </xf>
    <xf numFmtId="0" fontId="30" fillId="29" borderId="0" applyNumberFormat="0" applyBorder="0" applyAlignment="0" applyProtection="0">
      <alignment vertical="center"/>
    </xf>
    <xf numFmtId="0" fontId="41" fillId="28" borderId="0" applyNumberFormat="0" applyBorder="0" applyAlignment="0" applyProtection="0">
      <alignment vertical="center"/>
    </xf>
    <xf numFmtId="0" fontId="19" fillId="0" borderId="0"/>
    <xf numFmtId="0" fontId="21" fillId="4" borderId="0" applyNumberFormat="0" applyBorder="0" applyAlignment="0" applyProtection="0">
      <alignment vertical="center"/>
    </xf>
    <xf numFmtId="0" fontId="41" fillId="28" borderId="0" applyNumberFormat="0" applyBorder="0" applyAlignment="0" applyProtection="0">
      <alignment vertical="center"/>
    </xf>
    <xf numFmtId="0" fontId="21" fillId="4" borderId="0" applyNumberFormat="0" applyBorder="0" applyAlignment="0" applyProtection="0">
      <alignment vertical="center"/>
    </xf>
    <xf numFmtId="0" fontId="49" fillId="34" borderId="0" applyNumberFormat="0" applyBorder="0" applyAlignment="0" applyProtection="0">
      <alignment vertical="center"/>
    </xf>
    <xf numFmtId="0" fontId="21" fillId="4" borderId="0" applyNumberFormat="0" applyBorder="0" applyAlignment="0" applyProtection="0">
      <alignment vertical="center"/>
    </xf>
    <xf numFmtId="0" fontId="21" fillId="9" borderId="33" applyNumberFormat="0" applyFont="0" applyAlignment="0" applyProtection="0">
      <alignment vertical="center"/>
    </xf>
    <xf numFmtId="0" fontId="19" fillId="0" borderId="0"/>
    <xf numFmtId="0" fontId="30" fillId="29" borderId="0" applyNumberFormat="0" applyBorder="0" applyAlignment="0" applyProtection="0">
      <alignment vertical="center"/>
    </xf>
    <xf numFmtId="0" fontId="30" fillId="42" borderId="0" applyNumberFormat="0" applyBorder="0" applyAlignment="0" applyProtection="0">
      <alignment vertical="center"/>
    </xf>
    <xf numFmtId="0" fontId="44" fillId="0" borderId="41" applyNumberFormat="0" applyFill="0" applyAlignment="0" applyProtection="0">
      <alignment vertical="center"/>
    </xf>
    <xf numFmtId="0" fontId="38" fillId="12" borderId="0" applyNumberFormat="0" applyBorder="0" applyAlignment="0" applyProtection="0">
      <alignment vertical="center"/>
    </xf>
    <xf numFmtId="0" fontId="19" fillId="0" borderId="0">
      <alignment vertical="center"/>
    </xf>
    <xf numFmtId="0" fontId="21" fillId="12" borderId="0" applyNumberFormat="0" applyBorder="0" applyAlignment="0" applyProtection="0">
      <alignment vertical="center"/>
    </xf>
    <xf numFmtId="0" fontId="19" fillId="0" borderId="0">
      <alignment vertical="center"/>
    </xf>
    <xf numFmtId="0" fontId="24" fillId="0" borderId="0"/>
    <xf numFmtId="0" fontId="21" fillId="12" borderId="0" applyNumberFormat="0" applyBorder="0" applyAlignment="0" applyProtection="0">
      <alignment vertical="center"/>
    </xf>
    <xf numFmtId="0" fontId="20" fillId="50" borderId="0" applyNumberFormat="0" applyBorder="0" applyAlignment="0" applyProtection="0">
      <alignment vertical="center"/>
    </xf>
    <xf numFmtId="0" fontId="19" fillId="0" borderId="0"/>
    <xf numFmtId="0" fontId="19" fillId="0" borderId="0">
      <alignment vertical="center"/>
    </xf>
    <xf numFmtId="0" fontId="30" fillId="0" borderId="0">
      <alignment vertical="center"/>
    </xf>
    <xf numFmtId="0" fontId="21" fillId="12" borderId="0" applyNumberFormat="0" applyBorder="0" applyAlignment="0" applyProtection="0">
      <alignment vertical="center"/>
    </xf>
    <xf numFmtId="0" fontId="32" fillId="0" borderId="0" applyFill="0" applyProtection="0"/>
    <xf numFmtId="0" fontId="30" fillId="0" borderId="0">
      <alignment vertical="center"/>
    </xf>
    <xf numFmtId="0" fontId="21" fillId="12" borderId="0" applyNumberFormat="0" applyBorder="0" applyAlignment="0" applyProtection="0">
      <alignment vertical="center"/>
    </xf>
    <xf numFmtId="0" fontId="32" fillId="0" borderId="0" applyFill="0" applyProtection="0"/>
    <xf numFmtId="0" fontId="30" fillId="0" borderId="0">
      <alignment vertical="center"/>
    </xf>
    <xf numFmtId="0" fontId="21" fillId="12" borderId="0" applyNumberFormat="0" applyBorder="0" applyAlignment="0" applyProtection="0">
      <alignment vertical="center"/>
    </xf>
    <xf numFmtId="0" fontId="32" fillId="0" borderId="0" applyFill="0" applyProtection="0"/>
    <xf numFmtId="0" fontId="30" fillId="42" borderId="0" applyNumberFormat="0" applyBorder="0" applyAlignment="0" applyProtection="0">
      <alignment vertical="center"/>
    </xf>
    <xf numFmtId="0" fontId="21" fillId="12" borderId="0" applyNumberFormat="0" applyBorder="0" applyAlignment="0" applyProtection="0">
      <alignment vertical="center"/>
    </xf>
    <xf numFmtId="0" fontId="36" fillId="0" borderId="42" applyNumberFormat="0" applyFill="0" applyAlignment="0" applyProtection="0">
      <alignment vertical="center"/>
    </xf>
    <xf numFmtId="0" fontId="21" fillId="12" borderId="0" applyNumberFormat="0" applyBorder="0" applyAlignment="0" applyProtection="0">
      <alignment vertical="center"/>
    </xf>
    <xf numFmtId="0" fontId="22" fillId="12" borderId="0" applyNumberFormat="0" applyBorder="0" applyAlignment="0" applyProtection="0">
      <alignment vertical="center"/>
    </xf>
    <xf numFmtId="0" fontId="30" fillId="42" borderId="0" applyNumberFormat="0" applyBorder="0" applyAlignment="0" applyProtection="0">
      <alignment vertical="center"/>
    </xf>
    <xf numFmtId="0" fontId="22" fillId="12" borderId="0" applyNumberFormat="0" applyBorder="0" applyAlignment="0" applyProtection="0">
      <alignment vertical="center"/>
    </xf>
    <xf numFmtId="0" fontId="30" fillId="42" borderId="0" applyNumberFormat="0" applyBorder="0" applyAlignment="0" applyProtection="0">
      <alignment vertical="center"/>
    </xf>
    <xf numFmtId="0" fontId="22" fillId="12" borderId="0" applyNumberFormat="0" applyBorder="0" applyAlignment="0" applyProtection="0">
      <alignment vertical="center"/>
    </xf>
    <xf numFmtId="0" fontId="22" fillId="4" borderId="0" applyNumberFormat="0" applyBorder="0" applyAlignment="0" applyProtection="0">
      <alignment vertical="center"/>
    </xf>
    <xf numFmtId="0" fontId="45" fillId="0" borderId="43" applyNumberFormat="0" applyFill="0" applyAlignment="0" applyProtection="0">
      <alignment vertical="center"/>
    </xf>
    <xf numFmtId="0" fontId="22" fillId="4" borderId="0" applyNumberFormat="0" applyBorder="0" applyAlignment="0" applyProtection="0">
      <alignment vertical="center"/>
    </xf>
    <xf numFmtId="0" fontId="30" fillId="0" borderId="0">
      <alignment vertical="center"/>
    </xf>
    <xf numFmtId="0" fontId="19" fillId="0" borderId="0">
      <alignment vertical="center"/>
    </xf>
    <xf numFmtId="0" fontId="22" fillId="4" borderId="0" applyNumberFormat="0" applyBorder="0" applyAlignment="0" applyProtection="0">
      <alignment vertical="center"/>
    </xf>
    <xf numFmtId="0" fontId="19"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9" fillId="0" borderId="0"/>
    <xf numFmtId="0" fontId="24" fillId="0" borderId="0"/>
    <xf numFmtId="0" fontId="20" fillId="60" borderId="0" applyNumberFormat="0" applyBorder="0" applyAlignment="0" applyProtection="0">
      <alignment vertical="center"/>
    </xf>
    <xf numFmtId="0" fontId="19" fillId="0" borderId="0"/>
    <xf numFmtId="0" fontId="20" fillId="60" borderId="0" applyNumberFormat="0" applyBorder="0" applyAlignment="0" applyProtection="0">
      <alignment vertical="center"/>
    </xf>
    <xf numFmtId="0" fontId="24" fillId="0" borderId="0"/>
    <xf numFmtId="0" fontId="22" fillId="5" borderId="0" applyNumberFormat="0" applyBorder="0" applyAlignment="0" applyProtection="0">
      <alignment vertical="center"/>
    </xf>
    <xf numFmtId="0" fontId="24" fillId="0" borderId="0"/>
    <xf numFmtId="0" fontId="22" fillId="5" borderId="0" applyNumberFormat="0" applyBorder="0" applyAlignment="0" applyProtection="0">
      <alignment vertical="center"/>
    </xf>
    <xf numFmtId="0" fontId="24" fillId="0" borderId="0"/>
    <xf numFmtId="0" fontId="22" fillId="5" borderId="0" applyNumberFormat="0" applyBorder="0" applyAlignment="0" applyProtection="0">
      <alignment vertical="center"/>
    </xf>
    <xf numFmtId="0" fontId="24" fillId="0" borderId="0"/>
    <xf numFmtId="0" fontId="19" fillId="0" borderId="0"/>
    <xf numFmtId="0" fontId="20" fillId="50"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0" fillId="55" borderId="0" applyNumberFormat="0" applyBorder="0" applyAlignment="0" applyProtection="0">
      <alignment vertical="center"/>
    </xf>
    <xf numFmtId="0" fontId="20" fillId="55" borderId="0" applyNumberFormat="0" applyBorder="0" applyAlignment="0" applyProtection="0">
      <alignment vertical="center"/>
    </xf>
    <xf numFmtId="0" fontId="20" fillId="58" borderId="0" applyNumberFormat="0" applyBorder="0" applyAlignment="0" applyProtection="0">
      <alignment vertical="center"/>
    </xf>
    <xf numFmtId="0" fontId="19" fillId="0" borderId="0">
      <alignment vertical="center"/>
    </xf>
    <xf numFmtId="0" fontId="20" fillId="57" borderId="0" applyNumberFormat="0" applyBorder="0" applyAlignment="0" applyProtection="0">
      <alignment vertical="center"/>
    </xf>
    <xf numFmtId="0" fontId="30" fillId="0" borderId="0">
      <alignment vertical="center"/>
    </xf>
    <xf numFmtId="0" fontId="32" fillId="0" borderId="0" applyFill="0" applyProtection="0"/>
    <xf numFmtId="0" fontId="22" fillId="17" borderId="0" applyNumberFormat="0" applyBorder="0" applyAlignment="0" applyProtection="0">
      <alignment vertical="center"/>
    </xf>
    <xf numFmtId="0" fontId="30" fillId="0" borderId="0">
      <alignment vertical="center"/>
    </xf>
    <xf numFmtId="0" fontId="32" fillId="0" borderId="0" applyFill="0" applyProtection="0"/>
    <xf numFmtId="0" fontId="22" fillId="17" borderId="0" applyNumberFormat="0" applyBorder="0" applyAlignment="0" applyProtection="0">
      <alignment vertical="center"/>
    </xf>
    <xf numFmtId="0" fontId="32" fillId="0" borderId="0" applyFill="0" applyProtection="0"/>
    <xf numFmtId="0" fontId="22" fillId="17" borderId="0" applyNumberFormat="0" applyBorder="0" applyAlignment="0" applyProtection="0">
      <alignment vertical="center"/>
    </xf>
    <xf numFmtId="0" fontId="33" fillId="0" borderId="0" applyNumberFormat="0" applyFill="0" applyBorder="0" applyAlignment="0" applyProtection="0">
      <alignment vertical="center"/>
    </xf>
    <xf numFmtId="0" fontId="32" fillId="0" borderId="0" applyFill="0" applyProtection="0"/>
    <xf numFmtId="0" fontId="22" fillId="17" borderId="0" applyNumberFormat="0" applyBorder="0" applyAlignment="0" applyProtection="0">
      <alignment vertical="center"/>
    </xf>
    <xf numFmtId="0" fontId="28" fillId="0" borderId="0" applyNumberFormat="0" applyFill="0" applyBorder="0" applyAlignment="0" applyProtection="0">
      <alignment vertical="center"/>
    </xf>
    <xf numFmtId="0" fontId="32" fillId="0" borderId="0" applyFill="0" applyProtection="0"/>
    <xf numFmtId="0" fontId="20" fillId="10" borderId="0" applyNumberFormat="0" applyBorder="0" applyAlignment="0" applyProtection="0">
      <alignment vertical="center"/>
    </xf>
    <xf numFmtId="0" fontId="45" fillId="0" borderId="0" applyNumberFormat="0" applyFill="0" applyBorder="0" applyAlignment="0" applyProtection="0">
      <alignment vertical="center"/>
    </xf>
    <xf numFmtId="0" fontId="22" fillId="17" borderId="0" applyNumberFormat="0" applyBorder="0" applyAlignment="0" applyProtection="0">
      <alignment vertical="center"/>
    </xf>
    <xf numFmtId="0" fontId="30"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0" fillId="10" borderId="0" applyNumberFormat="0" applyBorder="0" applyAlignment="0" applyProtection="0">
      <alignment vertical="center"/>
    </xf>
    <xf numFmtId="0" fontId="20" fillId="59" borderId="0" applyNumberFormat="0" applyBorder="0" applyAlignment="0" applyProtection="0">
      <alignment vertical="center"/>
    </xf>
    <xf numFmtId="0" fontId="30" fillId="0" borderId="0">
      <alignment vertical="center"/>
    </xf>
    <xf numFmtId="0" fontId="22" fillId="23" borderId="0" applyNumberFormat="0" applyBorder="0" applyAlignment="0" applyProtection="0">
      <alignment vertical="center"/>
    </xf>
    <xf numFmtId="0" fontId="22" fillId="22" borderId="0" applyNumberFormat="0" applyBorder="0" applyAlignment="0" applyProtection="0">
      <alignment vertical="center"/>
    </xf>
    <xf numFmtId="0" fontId="19" fillId="0" borderId="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30" fillId="0" borderId="0">
      <alignment vertical="center"/>
    </xf>
    <xf numFmtId="0" fontId="20" fillId="52" borderId="0" applyNumberFormat="0" applyBorder="0" applyAlignment="0" applyProtection="0">
      <alignment vertical="center"/>
    </xf>
    <xf numFmtId="0" fontId="34" fillId="0" borderId="45" applyNumberFormat="0" applyFill="0" applyAlignment="0" applyProtection="0">
      <alignment vertical="center"/>
    </xf>
    <xf numFmtId="0" fontId="30" fillId="0" borderId="0">
      <alignment vertical="center"/>
    </xf>
    <xf numFmtId="0" fontId="43" fillId="0" borderId="40" applyNumberFormat="0" applyFill="0" applyAlignment="0" applyProtection="0">
      <alignment vertical="center"/>
    </xf>
    <xf numFmtId="0" fontId="30" fillId="0" borderId="0">
      <alignment vertical="center"/>
    </xf>
    <xf numFmtId="0" fontId="19" fillId="0" borderId="0">
      <alignment vertical="center"/>
    </xf>
    <xf numFmtId="0" fontId="43" fillId="0" borderId="40" applyNumberFormat="0" applyFill="0" applyAlignment="0" applyProtection="0">
      <alignment vertical="center"/>
    </xf>
    <xf numFmtId="0" fontId="30" fillId="0" borderId="0">
      <alignment vertical="center"/>
    </xf>
    <xf numFmtId="0" fontId="48" fillId="0" borderId="0">
      <alignment vertical="center"/>
    </xf>
    <xf numFmtId="0" fontId="48" fillId="0" borderId="0">
      <alignment vertical="center"/>
    </xf>
    <xf numFmtId="0" fontId="43" fillId="0" borderId="40" applyNumberFormat="0" applyFill="0" applyAlignment="0" applyProtection="0">
      <alignment vertical="center"/>
    </xf>
    <xf numFmtId="0" fontId="30" fillId="0" borderId="0">
      <alignment vertical="center"/>
    </xf>
    <xf numFmtId="0" fontId="34" fillId="0" borderId="45" applyNumberFormat="0" applyFill="0" applyAlignment="0" applyProtection="0">
      <alignment vertical="center"/>
    </xf>
    <xf numFmtId="0" fontId="43" fillId="0" borderId="40" applyNumberFormat="0" applyFill="0" applyAlignment="0" applyProtection="0">
      <alignment vertical="center"/>
    </xf>
    <xf numFmtId="0" fontId="30" fillId="0" borderId="0">
      <alignment vertical="center"/>
    </xf>
    <xf numFmtId="0" fontId="34" fillId="0" borderId="45" applyNumberFormat="0" applyFill="0" applyAlignment="0" applyProtection="0">
      <alignment vertical="center"/>
    </xf>
    <xf numFmtId="0" fontId="30" fillId="0" borderId="0">
      <alignment vertical="center"/>
    </xf>
    <xf numFmtId="0" fontId="24" fillId="0" borderId="0"/>
    <xf numFmtId="0" fontId="36" fillId="0" borderId="42" applyNumberFormat="0" applyFill="0" applyAlignment="0" applyProtection="0">
      <alignment vertical="center"/>
    </xf>
    <xf numFmtId="0" fontId="30" fillId="0" borderId="0">
      <alignment vertical="center"/>
    </xf>
    <xf numFmtId="0" fontId="44" fillId="0" borderId="41" applyNumberFormat="0" applyFill="0" applyAlignment="0" applyProtection="0">
      <alignment vertical="center"/>
    </xf>
    <xf numFmtId="0" fontId="30" fillId="0" borderId="0">
      <alignment vertical="center"/>
    </xf>
    <xf numFmtId="0" fontId="44" fillId="0" borderId="41" applyNumberFormat="0" applyFill="0" applyAlignment="0" applyProtection="0">
      <alignment vertical="center"/>
    </xf>
    <xf numFmtId="0" fontId="24" fillId="0" borderId="0"/>
    <xf numFmtId="0" fontId="44" fillId="0" borderId="41" applyNumberFormat="0" applyFill="0" applyAlignment="0" applyProtection="0">
      <alignment vertical="center"/>
    </xf>
    <xf numFmtId="0" fontId="19" fillId="0" borderId="0">
      <alignment vertical="center"/>
    </xf>
    <xf numFmtId="0" fontId="36" fillId="0" borderId="42" applyNumberFormat="0" applyFill="0" applyAlignment="0" applyProtection="0">
      <alignment vertical="center"/>
    </xf>
    <xf numFmtId="0" fontId="30" fillId="0" borderId="0">
      <alignment vertical="center"/>
    </xf>
    <xf numFmtId="0" fontId="24" fillId="0" borderId="0"/>
    <xf numFmtId="0" fontId="28" fillId="0" borderId="46" applyNumberFormat="0" applyFill="0" applyAlignment="0" applyProtection="0">
      <alignment vertical="center"/>
    </xf>
    <xf numFmtId="0" fontId="41" fillId="28" borderId="0" applyNumberFormat="0" applyBorder="0" applyAlignment="0" applyProtection="0">
      <alignment vertical="center"/>
    </xf>
    <xf numFmtId="0" fontId="45" fillId="0" borderId="43" applyNumberFormat="0" applyFill="0" applyAlignment="0" applyProtection="0">
      <alignment vertical="center"/>
    </xf>
    <xf numFmtId="0" fontId="19" fillId="0" borderId="0">
      <alignment vertical="center"/>
    </xf>
    <xf numFmtId="0" fontId="45" fillId="0" borderId="43" applyNumberFormat="0" applyFill="0" applyAlignment="0" applyProtection="0">
      <alignment vertical="center"/>
    </xf>
    <xf numFmtId="0" fontId="49" fillId="34" borderId="0" applyNumberFormat="0" applyBorder="0" applyAlignment="0" applyProtection="0">
      <alignment vertical="center"/>
    </xf>
    <xf numFmtId="0" fontId="30" fillId="0" borderId="0">
      <alignment vertical="center"/>
    </xf>
    <xf numFmtId="0" fontId="45" fillId="0" borderId="43" applyNumberFormat="0" applyFill="0" applyAlignment="0" applyProtection="0">
      <alignment vertical="center"/>
    </xf>
    <xf numFmtId="0" fontId="19" fillId="0" borderId="0">
      <alignment vertical="center"/>
    </xf>
    <xf numFmtId="0" fontId="28" fillId="0" borderId="47" applyNumberFormat="0" applyFill="0" applyAlignment="0" applyProtection="0">
      <alignment vertical="center"/>
    </xf>
    <xf numFmtId="0" fontId="30" fillId="0" borderId="0">
      <alignment vertical="center"/>
    </xf>
    <xf numFmtId="0" fontId="24" fillId="0" borderId="0"/>
    <xf numFmtId="0" fontId="45" fillId="0" borderId="43" applyNumberFormat="0" applyFill="0" applyAlignment="0" applyProtection="0">
      <alignment vertical="center"/>
    </xf>
    <xf numFmtId="0" fontId="30" fillId="0" borderId="0">
      <alignment vertical="center"/>
    </xf>
    <xf numFmtId="0" fontId="19" fillId="0" borderId="0"/>
    <xf numFmtId="0" fontId="28" fillId="0" borderId="47" applyNumberFormat="0" applyFill="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9" fillId="0" borderId="0"/>
    <xf numFmtId="0" fontId="45" fillId="0" borderId="0" applyNumberFormat="0" applyFill="0" applyBorder="0" applyAlignment="0" applyProtection="0">
      <alignment vertical="center"/>
    </xf>
    <xf numFmtId="0" fontId="22" fillId="22" borderId="0" applyNumberFormat="0" applyBorder="0" applyAlignment="0" applyProtection="0">
      <alignment vertical="center"/>
    </xf>
    <xf numFmtId="0" fontId="19" fillId="0" borderId="0"/>
    <xf numFmtId="0" fontId="19" fillId="0" borderId="0">
      <alignment vertical="center"/>
    </xf>
    <xf numFmtId="0" fontId="28"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9" fillId="0" borderId="0"/>
    <xf numFmtId="0" fontId="31" fillId="0" borderId="0" applyNumberFormat="0" applyFill="0" applyBorder="0" applyAlignment="0" applyProtection="0">
      <alignment vertical="center"/>
    </xf>
    <xf numFmtId="0" fontId="22" fillId="17" borderId="0" applyNumberFormat="0" applyBorder="0" applyAlignment="0" applyProtection="0">
      <alignment vertical="center"/>
    </xf>
    <xf numFmtId="0" fontId="19" fillId="0" borderId="0">
      <alignment vertical="center"/>
    </xf>
    <xf numFmtId="0" fontId="30" fillId="0" borderId="0">
      <alignment vertical="center"/>
    </xf>
    <xf numFmtId="0" fontId="3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9" fillId="0" borderId="0"/>
    <xf numFmtId="0" fontId="5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9" fillId="0" borderId="0">
      <alignment vertical="center"/>
    </xf>
    <xf numFmtId="0" fontId="25" fillId="13" borderId="0" applyNumberFormat="0" applyBorder="0" applyAlignment="0" applyProtection="0">
      <alignment vertical="center"/>
    </xf>
    <xf numFmtId="0" fontId="30" fillId="0" borderId="0">
      <alignment vertical="center"/>
    </xf>
    <xf numFmtId="0" fontId="50" fillId="56" borderId="0" applyNumberFormat="0" applyBorder="0" applyAlignment="0" applyProtection="0">
      <alignment vertical="center"/>
    </xf>
    <xf numFmtId="0" fontId="30" fillId="0" borderId="0">
      <alignment vertical="center"/>
    </xf>
    <xf numFmtId="0" fontId="50" fillId="56" borderId="0" applyNumberFormat="0" applyBorder="0" applyAlignment="0" applyProtection="0">
      <alignment vertical="center"/>
    </xf>
    <xf numFmtId="0" fontId="19" fillId="0" borderId="0">
      <alignment vertical="center"/>
    </xf>
    <xf numFmtId="0" fontId="50" fillId="56" borderId="0" applyNumberFormat="0" applyBorder="0" applyAlignment="0" applyProtection="0">
      <alignment vertical="center"/>
    </xf>
    <xf numFmtId="0" fontId="50" fillId="56" borderId="0" applyNumberFormat="0" applyBorder="0" applyAlignment="0" applyProtection="0">
      <alignment vertical="center"/>
    </xf>
    <xf numFmtId="0" fontId="50" fillId="56" borderId="0" applyNumberFormat="0" applyBorder="0" applyAlignment="0" applyProtection="0">
      <alignment vertical="center"/>
    </xf>
    <xf numFmtId="0" fontId="30" fillId="0" borderId="0">
      <alignment vertical="center"/>
    </xf>
    <xf numFmtId="0" fontId="25" fillId="13" borderId="0" applyNumberFormat="0" applyBorder="0" applyAlignment="0" applyProtection="0">
      <alignment vertical="center"/>
    </xf>
    <xf numFmtId="0" fontId="50" fillId="56" borderId="0" applyNumberFormat="0" applyBorder="0" applyAlignment="0" applyProtection="0">
      <alignment vertical="center"/>
    </xf>
    <xf numFmtId="0" fontId="30" fillId="0" borderId="0">
      <alignment vertical="center"/>
    </xf>
    <xf numFmtId="0" fontId="50" fillId="56" borderId="0" applyNumberFormat="0" applyBorder="0" applyAlignment="0" applyProtection="0">
      <alignment vertical="center"/>
    </xf>
    <xf numFmtId="0" fontId="50" fillId="56" borderId="0" applyNumberFormat="0" applyBorder="0" applyAlignment="0" applyProtection="0">
      <alignment vertical="center"/>
    </xf>
    <xf numFmtId="0" fontId="19" fillId="0" borderId="0"/>
    <xf numFmtId="0" fontId="24" fillId="0" borderId="0"/>
    <xf numFmtId="0" fontId="19" fillId="0" borderId="0"/>
    <xf numFmtId="0" fontId="19" fillId="0" borderId="0"/>
    <xf numFmtId="0" fontId="22" fillId="54" borderId="0" applyNumberFormat="0" applyBorder="0" applyAlignment="0" applyProtection="0">
      <alignment vertical="center"/>
    </xf>
    <xf numFmtId="0" fontId="19" fillId="0" borderId="0"/>
    <xf numFmtId="0" fontId="19" fillId="0" borderId="0"/>
    <xf numFmtId="0" fontId="22" fillId="54" borderId="0" applyNumberFormat="0" applyBorder="0" applyAlignment="0" applyProtection="0">
      <alignment vertical="center"/>
    </xf>
    <xf numFmtId="0" fontId="19" fillId="0" borderId="0"/>
    <xf numFmtId="0" fontId="19" fillId="0" borderId="0"/>
    <xf numFmtId="0" fontId="22" fillId="22" borderId="0" applyNumberFormat="0" applyBorder="0" applyAlignment="0" applyProtection="0">
      <alignment vertical="center"/>
    </xf>
    <xf numFmtId="0" fontId="19" fillId="0" borderId="0"/>
    <xf numFmtId="0" fontId="18" fillId="2" borderId="29" applyNumberFormat="0" applyAlignment="0" applyProtection="0">
      <alignment vertical="center"/>
    </xf>
    <xf numFmtId="0" fontId="19" fillId="0" borderId="0"/>
    <xf numFmtId="0" fontId="22" fillId="22" borderId="0" applyNumberFormat="0" applyBorder="0" applyAlignment="0" applyProtection="0">
      <alignment vertical="center"/>
    </xf>
    <xf numFmtId="0" fontId="19" fillId="0" borderId="0"/>
    <xf numFmtId="0" fontId="19" fillId="0" borderId="0"/>
    <xf numFmtId="0" fontId="19" fillId="0" borderId="0"/>
    <xf numFmtId="0" fontId="30" fillId="0" borderId="0">
      <alignment vertical="center"/>
    </xf>
    <xf numFmtId="0" fontId="30" fillId="0" borderId="0">
      <alignment vertical="center"/>
    </xf>
    <xf numFmtId="0" fontId="30" fillId="0" borderId="0">
      <alignment vertical="center"/>
    </xf>
    <xf numFmtId="0" fontId="19" fillId="0" borderId="0"/>
    <xf numFmtId="0" fontId="48" fillId="0" borderId="0">
      <alignment vertical="center"/>
    </xf>
    <xf numFmtId="0" fontId="19" fillId="0" borderId="0"/>
    <xf numFmtId="0" fontId="48" fillId="0" borderId="0">
      <alignment vertical="center"/>
    </xf>
    <xf numFmtId="0" fontId="19" fillId="0" borderId="0"/>
    <xf numFmtId="0" fontId="24" fillId="0" borderId="0"/>
    <xf numFmtId="0" fontId="30" fillId="0" borderId="0">
      <alignment vertical="center"/>
    </xf>
    <xf numFmtId="0" fontId="19" fillId="0" borderId="0"/>
    <xf numFmtId="0" fontId="19" fillId="0" borderId="0">
      <alignment vertical="center"/>
    </xf>
    <xf numFmtId="0" fontId="19" fillId="0" borderId="0"/>
    <xf numFmtId="0" fontId="19" fillId="0" borderId="0">
      <alignment vertical="center"/>
    </xf>
    <xf numFmtId="0" fontId="48" fillId="0" borderId="0">
      <alignment vertical="center"/>
    </xf>
    <xf numFmtId="0" fontId="19" fillId="0" borderId="0">
      <alignment vertical="center"/>
    </xf>
    <xf numFmtId="0" fontId="30" fillId="0" borderId="0">
      <alignment vertical="center"/>
    </xf>
    <xf numFmtId="0" fontId="30" fillId="0" borderId="0">
      <alignment vertical="center"/>
    </xf>
    <xf numFmtId="0" fontId="30" fillId="0" borderId="0">
      <alignment vertical="center"/>
    </xf>
    <xf numFmtId="0" fontId="19" fillId="0" borderId="0">
      <alignment vertical="center"/>
    </xf>
    <xf numFmtId="0" fontId="18" fillId="2" borderId="29" applyNumberFormat="0" applyAlignment="0" applyProtection="0">
      <alignment vertical="center"/>
    </xf>
    <xf numFmtId="0" fontId="48" fillId="0" borderId="0">
      <alignment vertical="center"/>
    </xf>
    <xf numFmtId="0" fontId="19" fillId="0" borderId="0"/>
    <xf numFmtId="0" fontId="48" fillId="0" borderId="0">
      <alignment vertical="center"/>
    </xf>
    <xf numFmtId="0" fontId="48" fillId="0" borderId="0">
      <alignment vertical="center"/>
    </xf>
    <xf numFmtId="0" fontId="22" fillId="2" borderId="0" applyNumberFormat="0" applyBorder="0" applyAlignment="0" applyProtection="0">
      <alignment vertical="center"/>
    </xf>
    <xf numFmtId="0" fontId="19" fillId="0" borderId="0">
      <alignment vertical="center"/>
    </xf>
    <xf numFmtId="0" fontId="19" fillId="0" borderId="0">
      <alignment vertical="center"/>
    </xf>
    <xf numFmtId="0" fontId="22" fillId="2" borderId="0" applyNumberFormat="0" applyBorder="0" applyAlignment="0" applyProtection="0">
      <alignment vertical="center"/>
    </xf>
    <xf numFmtId="0" fontId="30" fillId="0" borderId="0">
      <alignment vertical="center"/>
    </xf>
    <xf numFmtId="0" fontId="30" fillId="0" borderId="0">
      <alignment vertical="center"/>
    </xf>
    <xf numFmtId="0" fontId="32" fillId="0" borderId="0" applyFill="0" applyProtection="0"/>
    <xf numFmtId="0" fontId="30" fillId="0" borderId="0">
      <alignment vertical="center"/>
    </xf>
    <xf numFmtId="0" fontId="7" fillId="0" borderId="35" applyNumberFormat="0" applyFill="0" applyAlignment="0" applyProtection="0">
      <alignment vertical="center"/>
    </xf>
    <xf numFmtId="0" fontId="30" fillId="0" borderId="0">
      <alignment vertical="center"/>
    </xf>
    <xf numFmtId="0" fontId="30" fillId="0" borderId="0">
      <alignment vertical="center"/>
    </xf>
    <xf numFmtId="0" fontId="32" fillId="0" borderId="0" applyFill="0" applyProtection="0"/>
    <xf numFmtId="0" fontId="30" fillId="0" borderId="0">
      <alignment vertical="center"/>
    </xf>
    <xf numFmtId="0" fontId="30" fillId="0" borderId="0">
      <alignment vertical="center"/>
    </xf>
    <xf numFmtId="0" fontId="30" fillId="0" borderId="0">
      <alignment vertical="center"/>
    </xf>
    <xf numFmtId="0" fontId="22" fillId="2" borderId="0" applyNumberFormat="0" applyBorder="0" applyAlignment="0" applyProtection="0">
      <alignment vertical="center"/>
    </xf>
    <xf numFmtId="0" fontId="19" fillId="0" borderId="0"/>
    <xf numFmtId="0" fontId="30" fillId="0" borderId="0">
      <alignment vertical="center"/>
    </xf>
    <xf numFmtId="0" fontId="30" fillId="0" borderId="0">
      <alignment vertical="center"/>
    </xf>
    <xf numFmtId="0" fontId="30" fillId="0" borderId="0">
      <alignment vertical="center"/>
    </xf>
    <xf numFmtId="0" fontId="19" fillId="0" borderId="0"/>
    <xf numFmtId="0" fontId="30" fillId="0" borderId="0">
      <alignment vertical="center"/>
    </xf>
    <xf numFmtId="0" fontId="19" fillId="0" borderId="0">
      <alignment vertical="center"/>
    </xf>
    <xf numFmtId="0" fontId="19" fillId="0" borderId="0">
      <alignment vertical="center"/>
    </xf>
    <xf numFmtId="0" fontId="30" fillId="0" borderId="0">
      <alignment vertical="center"/>
    </xf>
    <xf numFmtId="0" fontId="19" fillId="0" borderId="0"/>
    <xf numFmtId="0" fontId="30" fillId="0" borderId="0">
      <alignment vertical="center"/>
    </xf>
    <xf numFmtId="0" fontId="30" fillId="0" borderId="0">
      <alignment vertical="center"/>
    </xf>
    <xf numFmtId="0" fontId="30" fillId="0" borderId="0">
      <alignment vertical="center"/>
    </xf>
    <xf numFmtId="0" fontId="20" fillId="37" borderId="0" applyNumberFormat="0" applyBorder="0" applyAlignment="0" applyProtection="0">
      <alignment vertical="center"/>
    </xf>
    <xf numFmtId="0" fontId="30" fillId="0" borderId="0">
      <alignment vertical="center"/>
    </xf>
    <xf numFmtId="0" fontId="19" fillId="0" borderId="0">
      <alignment vertical="center"/>
    </xf>
    <xf numFmtId="0" fontId="30" fillId="0" borderId="0">
      <alignment vertical="center"/>
    </xf>
    <xf numFmtId="0" fontId="30" fillId="0" borderId="0">
      <alignment vertical="center"/>
    </xf>
    <xf numFmtId="0" fontId="30" fillId="0" borderId="0">
      <alignment vertical="center"/>
    </xf>
    <xf numFmtId="0" fontId="19" fillId="0" borderId="0">
      <alignment vertical="center"/>
    </xf>
    <xf numFmtId="0" fontId="30" fillId="0" borderId="0">
      <alignment vertical="center"/>
    </xf>
    <xf numFmtId="0" fontId="30" fillId="0" borderId="0">
      <alignment vertical="center"/>
    </xf>
    <xf numFmtId="0" fontId="19"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9"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alignment vertical="center"/>
    </xf>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alignment vertical="center"/>
    </xf>
    <xf numFmtId="0" fontId="24" fillId="0" borderId="0"/>
    <xf numFmtId="0" fontId="19" fillId="0" borderId="0">
      <alignment vertical="center"/>
    </xf>
    <xf numFmtId="0" fontId="30" fillId="0" borderId="0">
      <alignment vertical="center"/>
    </xf>
    <xf numFmtId="0" fontId="21" fillId="0" borderId="0">
      <alignment vertical="center"/>
    </xf>
    <xf numFmtId="0" fontId="19" fillId="0" borderId="0"/>
    <xf numFmtId="0" fontId="30" fillId="0" borderId="0">
      <alignment vertical="center"/>
    </xf>
    <xf numFmtId="0" fontId="19" fillId="0" borderId="0">
      <alignment vertical="center"/>
    </xf>
    <xf numFmtId="0" fontId="30" fillId="0" borderId="0">
      <alignment vertical="center"/>
    </xf>
    <xf numFmtId="0" fontId="24" fillId="0" borderId="0"/>
    <xf numFmtId="0" fontId="24" fillId="0" borderId="0"/>
    <xf numFmtId="0" fontId="24" fillId="0" borderId="0"/>
    <xf numFmtId="0" fontId="24" fillId="0" borderId="0"/>
    <xf numFmtId="0" fontId="24" fillId="0" borderId="0"/>
    <xf numFmtId="0" fontId="20" fillId="3" borderId="0" applyNumberFormat="0" applyBorder="0" applyAlignment="0" applyProtection="0">
      <alignment vertical="center"/>
    </xf>
    <xf numFmtId="0" fontId="30" fillId="0" borderId="0">
      <alignment vertical="center"/>
    </xf>
    <xf numFmtId="0" fontId="22" fillId="23" borderId="0" applyNumberFormat="0" applyBorder="0" applyAlignment="0" applyProtection="0">
      <alignment vertical="center"/>
    </xf>
    <xf numFmtId="0" fontId="30" fillId="0" borderId="0">
      <alignment vertical="center"/>
    </xf>
    <xf numFmtId="0" fontId="22" fillId="23" borderId="0" applyNumberFormat="0" applyBorder="0" applyAlignment="0" applyProtection="0">
      <alignment vertical="center"/>
    </xf>
    <xf numFmtId="0" fontId="30" fillId="0" borderId="0">
      <alignment vertical="center"/>
    </xf>
    <xf numFmtId="0" fontId="19" fillId="0" borderId="0">
      <alignment vertical="center"/>
    </xf>
    <xf numFmtId="0" fontId="19" fillId="0" borderId="0"/>
    <xf numFmtId="0" fontId="19" fillId="0" borderId="0"/>
    <xf numFmtId="0" fontId="19" fillId="0" borderId="0">
      <alignment vertical="center"/>
    </xf>
    <xf numFmtId="0" fontId="19" fillId="0" borderId="0"/>
    <xf numFmtId="0" fontId="19" fillId="0" borderId="0">
      <alignment vertical="center"/>
    </xf>
    <xf numFmtId="0" fontId="19" fillId="0" borderId="0"/>
    <xf numFmtId="0" fontId="19" fillId="0" borderId="0">
      <alignment vertical="center"/>
    </xf>
    <xf numFmtId="0" fontId="19" fillId="0" borderId="0"/>
    <xf numFmtId="0" fontId="19" fillId="0" borderId="0"/>
    <xf numFmtId="0" fontId="19" fillId="0" borderId="0">
      <alignment vertical="center"/>
    </xf>
    <xf numFmtId="0" fontId="30" fillId="0" borderId="0"/>
    <xf numFmtId="0" fontId="19" fillId="0" borderId="0"/>
    <xf numFmtId="0" fontId="19" fillId="0" borderId="0">
      <alignment vertical="center"/>
    </xf>
    <xf numFmtId="0" fontId="30" fillId="0" borderId="0">
      <alignment vertical="center"/>
    </xf>
    <xf numFmtId="0" fontId="24" fillId="0" borderId="0"/>
    <xf numFmtId="0" fontId="30" fillId="0" borderId="0">
      <alignment vertical="center"/>
    </xf>
    <xf numFmtId="0" fontId="22" fillId="23" borderId="0" applyNumberFormat="0" applyBorder="0" applyAlignment="0" applyProtection="0">
      <alignment vertical="center"/>
    </xf>
    <xf numFmtId="0" fontId="30" fillId="0" borderId="0">
      <alignment vertical="center"/>
    </xf>
    <xf numFmtId="0" fontId="19" fillId="0" borderId="0"/>
    <xf numFmtId="0" fontId="30" fillId="0" borderId="0">
      <alignment vertical="center"/>
    </xf>
    <xf numFmtId="0" fontId="53" fillId="0" borderId="0" applyNumberFormat="0" applyFill="0" applyBorder="0" applyAlignment="0" applyProtection="0">
      <alignment vertical="center"/>
    </xf>
    <xf numFmtId="0" fontId="30" fillId="0" borderId="0">
      <alignment vertical="center"/>
    </xf>
    <xf numFmtId="0" fontId="30" fillId="0" borderId="0">
      <alignment vertical="center"/>
    </xf>
    <xf numFmtId="0" fontId="19" fillId="0" borderId="0"/>
    <xf numFmtId="0" fontId="19"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9" fillId="0" borderId="0"/>
    <xf numFmtId="0" fontId="30" fillId="0" borderId="0">
      <alignment vertical="center"/>
    </xf>
    <xf numFmtId="0" fontId="13" fillId="0" borderId="44" applyNumberFormat="0" applyFill="0" applyAlignment="0" applyProtection="0">
      <alignment vertical="center"/>
    </xf>
    <xf numFmtId="0" fontId="30" fillId="0" borderId="0">
      <alignment vertical="center"/>
    </xf>
    <xf numFmtId="0" fontId="22" fillId="41" borderId="0" applyNumberFormat="0" applyBorder="0" applyAlignment="0" applyProtection="0">
      <alignment vertical="center"/>
    </xf>
    <xf numFmtId="0" fontId="30" fillId="0" borderId="0">
      <alignment vertical="center"/>
    </xf>
    <xf numFmtId="0" fontId="19" fillId="0" borderId="0"/>
    <xf numFmtId="0" fontId="53" fillId="0" borderId="0" applyNumberFormat="0" applyFill="0" applyBorder="0" applyAlignment="0" applyProtection="0">
      <alignment vertical="center"/>
    </xf>
    <xf numFmtId="0" fontId="19" fillId="0" borderId="0">
      <alignment vertical="center"/>
    </xf>
    <xf numFmtId="0" fontId="19" fillId="0" borderId="0"/>
    <xf numFmtId="0" fontId="32" fillId="0" borderId="0" applyFill="0" applyProtection="0"/>
    <xf numFmtId="0" fontId="19" fillId="0" borderId="0"/>
    <xf numFmtId="0" fontId="30" fillId="0" borderId="0">
      <alignment vertical="center"/>
    </xf>
    <xf numFmtId="0" fontId="30" fillId="0" borderId="0">
      <alignment vertical="center"/>
    </xf>
    <xf numFmtId="0" fontId="30" fillId="0" borderId="0">
      <alignment vertical="center"/>
    </xf>
    <xf numFmtId="0" fontId="32" fillId="0" borderId="0" applyFill="0" applyProtection="0"/>
    <xf numFmtId="0" fontId="32" fillId="0" borderId="0" applyFill="0" applyProtection="0"/>
    <xf numFmtId="0" fontId="32" fillId="0" borderId="0" applyFill="0" applyProtection="0"/>
    <xf numFmtId="0" fontId="32" fillId="0" borderId="0" applyFill="0" applyProtection="0"/>
    <xf numFmtId="0" fontId="19" fillId="0" borderId="0"/>
    <xf numFmtId="0" fontId="30" fillId="0" borderId="0">
      <alignment vertical="center"/>
    </xf>
    <xf numFmtId="0" fontId="19" fillId="0" borderId="0">
      <alignment vertical="center"/>
    </xf>
    <xf numFmtId="0" fontId="30" fillId="0" borderId="0">
      <alignment vertical="center"/>
    </xf>
    <xf numFmtId="0" fontId="24"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alignment vertical="center"/>
    </xf>
    <xf numFmtId="0" fontId="19" fillId="0" borderId="0">
      <alignment vertical="center"/>
    </xf>
    <xf numFmtId="0" fontId="19" fillId="0" borderId="0">
      <alignment vertical="center"/>
    </xf>
    <xf numFmtId="0" fontId="22" fillId="17"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22" fillId="41" borderId="0" applyNumberFormat="0" applyBorder="0" applyAlignment="0" applyProtection="0">
      <alignment vertical="center"/>
    </xf>
    <xf numFmtId="0" fontId="19" fillId="0" borderId="0">
      <alignment vertical="center"/>
    </xf>
    <xf numFmtId="0" fontId="19" fillId="0" borderId="0">
      <alignment vertical="center"/>
    </xf>
    <xf numFmtId="0" fontId="24" fillId="0" borderId="0"/>
    <xf numFmtId="0" fontId="32" fillId="0" borderId="0" applyFill="0" applyProtection="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alignment vertical="center"/>
    </xf>
    <xf numFmtId="0" fontId="32" fillId="0" borderId="0" applyFill="0" applyProtection="0"/>
    <xf numFmtId="0" fontId="19" fillId="0" borderId="0">
      <alignment vertical="center"/>
    </xf>
    <xf numFmtId="0" fontId="49" fillId="34" borderId="0" applyNumberFormat="0" applyBorder="0" applyAlignment="0" applyProtection="0">
      <alignment vertical="center"/>
    </xf>
    <xf numFmtId="0" fontId="19" fillId="0" borderId="0">
      <alignment vertical="center"/>
    </xf>
    <xf numFmtId="0" fontId="19" fillId="0" borderId="0">
      <alignment vertical="center"/>
    </xf>
    <xf numFmtId="0" fontId="30" fillId="0" borderId="0">
      <alignment vertical="center"/>
    </xf>
    <xf numFmtId="0" fontId="24" fillId="0" borderId="0"/>
    <xf numFmtId="0" fontId="24" fillId="0" borderId="0"/>
    <xf numFmtId="0" fontId="24" fillId="0" borderId="0"/>
    <xf numFmtId="0" fontId="19" fillId="0" borderId="0">
      <alignment vertical="center"/>
    </xf>
    <xf numFmtId="0" fontId="19" fillId="0" borderId="0">
      <alignment vertical="center"/>
    </xf>
    <xf numFmtId="0" fontId="19" fillId="0" borderId="0">
      <alignment vertical="center"/>
    </xf>
    <xf numFmtId="0" fontId="30" fillId="0" borderId="0">
      <alignment vertical="center"/>
    </xf>
    <xf numFmtId="0" fontId="19" fillId="0" borderId="0">
      <alignment vertical="center"/>
    </xf>
    <xf numFmtId="0" fontId="19" fillId="0" borderId="0">
      <alignment vertical="center"/>
    </xf>
    <xf numFmtId="0" fontId="32" fillId="0" borderId="0" applyFill="0" applyProtection="0"/>
    <xf numFmtId="0" fontId="30" fillId="0" borderId="0">
      <alignment vertical="center"/>
    </xf>
    <xf numFmtId="0" fontId="30" fillId="0" borderId="0">
      <alignment vertical="center"/>
    </xf>
    <xf numFmtId="0" fontId="32" fillId="0" borderId="0" applyFill="0" applyProtection="0"/>
    <xf numFmtId="0" fontId="24" fillId="0" borderId="0"/>
    <xf numFmtId="0" fontId="19" fillId="0" borderId="0"/>
    <xf numFmtId="0" fontId="24" fillId="0" borderId="0"/>
    <xf numFmtId="0" fontId="19" fillId="0" borderId="0"/>
    <xf numFmtId="0" fontId="24" fillId="0" borderId="0"/>
    <xf numFmtId="0" fontId="23" fillId="6" borderId="30" applyNumberFormat="0" applyAlignment="0" applyProtection="0">
      <alignment vertical="center"/>
    </xf>
    <xf numFmtId="0" fontId="30" fillId="0" borderId="0">
      <alignment vertical="center"/>
    </xf>
    <xf numFmtId="0" fontId="47" fillId="16" borderId="34"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9" fillId="0" borderId="0"/>
    <xf numFmtId="0" fontId="19" fillId="0" borderId="0"/>
    <xf numFmtId="0" fontId="19" fillId="0" borderId="0"/>
    <xf numFmtId="0" fontId="30" fillId="0" borderId="0">
      <alignment vertical="center"/>
    </xf>
    <xf numFmtId="0" fontId="21" fillId="0" borderId="0"/>
    <xf numFmtId="0" fontId="52" fillId="11" borderId="31" applyNumberFormat="0" applyAlignment="0" applyProtection="0">
      <alignment vertical="center"/>
    </xf>
    <xf numFmtId="0" fontId="32" fillId="0" borderId="0" applyFill="0" applyProtection="0"/>
    <xf numFmtId="0" fontId="19" fillId="0" borderId="0"/>
    <xf numFmtId="0" fontId="24" fillId="0" borderId="0"/>
    <xf numFmtId="0" fontId="24" fillId="0" borderId="0"/>
    <xf numFmtId="0" fontId="24" fillId="0" borderId="0"/>
    <xf numFmtId="0" fontId="29" fillId="14" borderId="32" applyNumberFormat="0" applyAlignment="0" applyProtection="0">
      <alignment vertical="center"/>
    </xf>
    <xf numFmtId="0" fontId="19" fillId="0" borderId="0"/>
    <xf numFmtId="0" fontId="42" fillId="5" borderId="37" applyNumberFormat="0" applyAlignment="0" applyProtection="0">
      <alignment vertical="center"/>
    </xf>
    <xf numFmtId="0" fontId="19" fillId="0" borderId="0"/>
    <xf numFmtId="0" fontId="42" fillId="5" borderId="37" applyNumberFormat="0" applyAlignment="0" applyProtection="0">
      <alignment vertical="center"/>
    </xf>
    <xf numFmtId="0" fontId="19" fillId="0" borderId="0"/>
    <xf numFmtId="0" fontId="42" fillId="5" borderId="37" applyNumberFormat="0" applyAlignment="0" applyProtection="0">
      <alignment vertical="center"/>
    </xf>
    <xf numFmtId="0" fontId="19" fillId="0" borderId="0"/>
    <xf numFmtId="0" fontId="42" fillId="5" borderId="37" applyNumberFormat="0" applyAlignment="0" applyProtection="0">
      <alignment vertical="center"/>
    </xf>
    <xf numFmtId="0" fontId="30" fillId="0" borderId="0">
      <alignment vertical="center"/>
    </xf>
    <xf numFmtId="0" fontId="26" fillId="0" borderId="0">
      <alignment vertical="center"/>
    </xf>
    <xf numFmtId="0" fontId="24" fillId="0" borderId="0"/>
    <xf numFmtId="0" fontId="19" fillId="0" borderId="0"/>
    <xf numFmtId="0" fontId="30" fillId="0" borderId="0">
      <alignment vertical="center"/>
    </xf>
    <xf numFmtId="0" fontId="24" fillId="0" borderId="0"/>
    <xf numFmtId="0" fontId="19" fillId="0" borderId="0"/>
    <xf numFmtId="0" fontId="19" fillId="0" borderId="0"/>
    <xf numFmtId="0" fontId="19" fillId="0" borderId="0"/>
    <xf numFmtId="0" fontId="19" fillId="0" borderId="0"/>
    <xf numFmtId="0" fontId="16" fillId="0" borderId="0"/>
    <xf numFmtId="0" fontId="38" fillId="12" borderId="0" applyNumberFormat="0" applyBorder="0" applyAlignment="0" applyProtection="0">
      <alignment vertical="center"/>
    </xf>
    <xf numFmtId="0" fontId="24" fillId="0" borderId="0"/>
    <xf numFmtId="0" fontId="38" fillId="12" borderId="0" applyNumberFormat="0" applyBorder="0" applyAlignment="0" applyProtection="0">
      <alignment vertical="center"/>
    </xf>
    <xf numFmtId="0" fontId="24" fillId="0" borderId="0"/>
    <xf numFmtId="0" fontId="46" fillId="19" borderId="0" applyNumberFormat="0" applyBorder="0" applyAlignment="0" applyProtection="0">
      <alignment vertical="center"/>
    </xf>
    <xf numFmtId="0" fontId="19" fillId="0" borderId="0"/>
    <xf numFmtId="0" fontId="19" fillId="0" borderId="0"/>
    <xf numFmtId="0" fontId="24" fillId="0" borderId="0"/>
    <xf numFmtId="0" fontId="24" fillId="0" borderId="0"/>
    <xf numFmtId="0" fontId="24" fillId="0" borderId="0"/>
    <xf numFmtId="0" fontId="19" fillId="0" borderId="0"/>
    <xf numFmtId="0" fontId="24" fillId="0" borderId="0"/>
    <xf numFmtId="0" fontId="19" fillId="0" borderId="0"/>
    <xf numFmtId="0" fontId="24" fillId="0" borderId="0"/>
    <xf numFmtId="0" fontId="24" fillId="0" borderId="0"/>
    <xf numFmtId="0" fontId="24" fillId="0" borderId="0"/>
    <xf numFmtId="0" fontId="30" fillId="0" borderId="0">
      <alignment vertical="center"/>
    </xf>
    <xf numFmtId="0" fontId="19" fillId="0" borderId="0">
      <alignment vertical="center"/>
    </xf>
    <xf numFmtId="0" fontId="24" fillId="0" borderId="0"/>
    <xf numFmtId="0" fontId="24" fillId="0" borderId="0"/>
    <xf numFmtId="0" fontId="24" fillId="0" borderId="0"/>
    <xf numFmtId="0" fontId="30" fillId="0" borderId="0">
      <alignment vertical="center"/>
    </xf>
    <xf numFmtId="0" fontId="24" fillId="0" borderId="0"/>
    <xf numFmtId="0" fontId="24" fillId="0" borderId="0"/>
    <xf numFmtId="0" fontId="19" fillId="0" borderId="0"/>
    <xf numFmtId="0" fontId="24" fillId="0" borderId="0"/>
    <xf numFmtId="0" fontId="19" fillId="0" borderId="0"/>
    <xf numFmtId="0" fontId="24" fillId="0" borderId="0"/>
    <xf numFmtId="0" fontId="19" fillId="0" borderId="0"/>
    <xf numFmtId="0" fontId="19" fillId="0" borderId="0"/>
    <xf numFmtId="0" fontId="39" fillId="0" borderId="39" applyNumberFormat="0" applyFill="0" applyAlignment="0" applyProtection="0">
      <alignment vertical="center"/>
    </xf>
    <xf numFmtId="0" fontId="19" fillId="0" borderId="0"/>
    <xf numFmtId="0" fontId="19" fillId="0" borderId="0"/>
    <xf numFmtId="0" fontId="19" fillId="0" borderId="0"/>
    <xf numFmtId="0" fontId="19" fillId="0" borderId="0"/>
    <xf numFmtId="0" fontId="19" fillId="0" borderId="0"/>
    <xf numFmtId="0" fontId="30" fillId="0" borderId="0">
      <alignment vertical="center"/>
    </xf>
    <xf numFmtId="0" fontId="30" fillId="0" borderId="0">
      <alignment vertical="center"/>
    </xf>
    <xf numFmtId="0" fontId="30" fillId="0" borderId="0">
      <alignment vertical="center"/>
    </xf>
    <xf numFmtId="0" fontId="19" fillId="0" borderId="0"/>
    <xf numFmtId="0" fontId="19" fillId="0" borderId="0"/>
    <xf numFmtId="0" fontId="30" fillId="26" borderId="36" applyNumberFormat="0" applyFont="0" applyAlignment="0" applyProtection="0">
      <alignment vertical="center"/>
    </xf>
    <xf numFmtId="0" fontId="21" fillId="0" borderId="0">
      <alignment vertical="center"/>
    </xf>
    <xf numFmtId="0" fontId="21" fillId="9" borderId="33" applyNumberFormat="0" applyFont="0" applyAlignment="0" applyProtection="0">
      <alignment vertical="center"/>
    </xf>
    <xf numFmtId="0" fontId="24" fillId="0" borderId="0"/>
    <xf numFmtId="0" fontId="21" fillId="9" borderId="33" applyNumberFormat="0" applyFont="0" applyAlignment="0" applyProtection="0">
      <alignment vertical="center"/>
    </xf>
    <xf numFmtId="0" fontId="24" fillId="0" borderId="0"/>
    <xf numFmtId="0" fontId="24" fillId="0" borderId="0"/>
    <xf numFmtId="0" fontId="19" fillId="0" borderId="0"/>
    <xf numFmtId="0" fontId="24" fillId="0" borderId="0"/>
    <xf numFmtId="0" fontId="19" fillId="0" borderId="0"/>
    <xf numFmtId="0" fontId="19" fillId="0" borderId="0"/>
    <xf numFmtId="0" fontId="19" fillId="0" borderId="0"/>
    <xf numFmtId="0" fontId="19" fillId="0" borderId="0"/>
    <xf numFmtId="0" fontId="19" fillId="0" borderId="0"/>
    <xf numFmtId="0" fontId="19" fillId="0" borderId="0"/>
    <xf numFmtId="0" fontId="30" fillId="0" borderId="0">
      <alignment vertical="center"/>
    </xf>
    <xf numFmtId="0" fontId="24" fillId="0" borderId="0"/>
    <xf numFmtId="0" fontId="24" fillId="0" borderId="0"/>
    <xf numFmtId="0" fontId="24" fillId="0" borderId="0"/>
    <xf numFmtId="0" fontId="24" fillId="0" borderId="0"/>
    <xf numFmtId="0" fontId="19" fillId="0" borderId="0"/>
    <xf numFmtId="0" fontId="24" fillId="0" borderId="0"/>
    <xf numFmtId="0" fontId="19" fillId="0" borderId="0"/>
    <xf numFmtId="0" fontId="19" fillId="0" borderId="0"/>
    <xf numFmtId="0" fontId="19" fillId="0" borderId="0"/>
    <xf numFmtId="0" fontId="19" fillId="0" borderId="0"/>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7" fillId="0" borderId="35" applyNumberFormat="0" applyFill="0" applyAlignment="0" applyProtection="0">
      <alignment vertical="center"/>
    </xf>
    <xf numFmtId="0" fontId="13" fillId="0" borderId="44" applyNumberFormat="0" applyFill="0" applyAlignment="0" applyProtection="0">
      <alignment vertical="center"/>
    </xf>
    <xf numFmtId="0" fontId="13" fillId="0" borderId="44" applyNumberFormat="0" applyFill="0" applyAlignment="0" applyProtection="0">
      <alignment vertical="center"/>
    </xf>
    <xf numFmtId="0" fontId="52" fillId="11" borderId="31" applyNumberFormat="0" applyAlignment="0" applyProtection="0">
      <alignment vertical="center"/>
    </xf>
    <xf numFmtId="0" fontId="13" fillId="0" borderId="44" applyNumberFormat="0" applyFill="0" applyAlignment="0" applyProtection="0">
      <alignment vertical="center"/>
    </xf>
    <xf numFmtId="0" fontId="18" fillId="2" borderId="29" applyNumberFormat="0" applyAlignment="0" applyProtection="0">
      <alignment vertical="center"/>
    </xf>
    <xf numFmtId="0" fontId="13" fillId="0" borderId="44" applyNumberFormat="0" applyFill="0" applyAlignment="0" applyProtection="0">
      <alignment vertical="center"/>
    </xf>
    <xf numFmtId="0" fontId="18" fillId="2" borderId="29" applyNumberFormat="0" applyAlignment="0" applyProtection="0">
      <alignment vertical="center"/>
    </xf>
    <xf numFmtId="0" fontId="7" fillId="0" borderId="35" applyNumberFormat="0" applyFill="0" applyAlignment="0" applyProtection="0">
      <alignment vertical="center"/>
    </xf>
    <xf numFmtId="0" fontId="51" fillId="16" borderId="32" applyNumberFormat="0" applyAlignment="0" applyProtection="0">
      <alignment vertical="center"/>
    </xf>
    <xf numFmtId="0" fontId="35" fillId="6" borderId="37" applyNumberFormat="0" applyAlignment="0" applyProtection="0">
      <alignment vertical="center"/>
    </xf>
    <xf numFmtId="0" fontId="35" fillId="6" borderId="37" applyNumberFormat="0" applyAlignment="0" applyProtection="0">
      <alignment vertical="center"/>
    </xf>
    <xf numFmtId="0" fontId="35" fillId="6" borderId="37" applyNumberFormat="0" applyAlignment="0" applyProtection="0">
      <alignment vertical="center"/>
    </xf>
    <xf numFmtId="0" fontId="35" fillId="6" borderId="37" applyNumberFormat="0" applyAlignment="0" applyProtection="0">
      <alignment vertical="center"/>
    </xf>
    <xf numFmtId="0" fontId="35" fillId="6" borderId="37" applyNumberFormat="0" applyAlignment="0" applyProtection="0">
      <alignment vertical="center"/>
    </xf>
    <xf numFmtId="0" fontId="51" fillId="16" borderId="32" applyNumberFormat="0" applyAlignment="0" applyProtection="0">
      <alignment vertical="center"/>
    </xf>
    <xf numFmtId="0" fontId="35" fillId="6" borderId="37" applyNumberFormat="0" applyAlignment="0" applyProtection="0">
      <alignment vertical="center"/>
    </xf>
    <xf numFmtId="0" fontId="46" fillId="19" borderId="0" applyNumberFormat="0" applyBorder="0" applyAlignment="0" applyProtection="0">
      <alignment vertical="center"/>
    </xf>
    <xf numFmtId="0" fontId="35" fillId="6" borderId="37" applyNumberFormat="0" applyAlignment="0" applyProtection="0">
      <alignment vertical="center"/>
    </xf>
    <xf numFmtId="0" fontId="38" fillId="12" borderId="0" applyNumberFormat="0" applyBorder="0" applyAlignment="0" applyProtection="0">
      <alignment vertical="center"/>
    </xf>
    <xf numFmtId="0" fontId="51" fillId="16" borderId="32" applyNumberFormat="0" applyAlignment="0" applyProtection="0">
      <alignment vertical="center"/>
    </xf>
    <xf numFmtId="0" fontId="18" fillId="2" borderId="29" applyNumberFormat="0" applyAlignment="0" applyProtection="0">
      <alignment vertical="center"/>
    </xf>
    <xf numFmtId="0" fontId="18" fillId="2" borderId="29" applyNumberFormat="0" applyAlignment="0" applyProtection="0">
      <alignment vertical="center"/>
    </xf>
    <xf numFmtId="0" fontId="18" fillId="2" borderId="29" applyNumberFormat="0" applyAlignment="0" applyProtection="0">
      <alignment vertical="center"/>
    </xf>
    <xf numFmtId="0" fontId="52" fillId="11" borderId="31" applyNumberFormat="0" applyAlignment="0" applyProtection="0">
      <alignment vertical="center"/>
    </xf>
    <xf numFmtId="0" fontId="18" fillId="2" borderId="29" applyNumberFormat="0" applyAlignment="0" applyProtection="0">
      <alignment vertical="center"/>
    </xf>
    <xf numFmtId="0" fontId="22" fillId="2" borderId="0" applyNumberFormat="0" applyBorder="0" applyAlignment="0" applyProtection="0">
      <alignment vertical="center"/>
    </xf>
    <xf numFmtId="0" fontId="3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40" fillId="0" borderId="38" applyNumberFormat="0" applyFill="0" applyAlignment="0" applyProtection="0">
      <alignment vertical="center"/>
    </xf>
    <xf numFmtId="0" fontId="39" fillId="0" borderId="39" applyNumberFormat="0" applyFill="0" applyAlignment="0" applyProtection="0">
      <alignment vertical="center"/>
    </xf>
    <xf numFmtId="0" fontId="39" fillId="0" borderId="39" applyNumberFormat="0" applyFill="0" applyAlignment="0" applyProtection="0">
      <alignment vertical="center"/>
    </xf>
    <xf numFmtId="0" fontId="39" fillId="0" borderId="39" applyNumberFormat="0" applyFill="0" applyAlignment="0" applyProtection="0">
      <alignment vertical="center"/>
    </xf>
    <xf numFmtId="0" fontId="40" fillId="0" borderId="38" applyNumberFormat="0" applyFill="0" applyAlignment="0" applyProtection="0">
      <alignment vertical="center"/>
    </xf>
    <xf numFmtId="0" fontId="20" fillId="18"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0" fillId="18" borderId="0" applyNumberFormat="0" applyBorder="0" applyAlignment="0" applyProtection="0">
      <alignment vertical="center"/>
    </xf>
    <xf numFmtId="0" fontId="22" fillId="23" borderId="0" applyNumberFormat="0" applyBorder="0" applyAlignment="0" applyProtection="0">
      <alignment vertical="center"/>
    </xf>
    <xf numFmtId="0" fontId="22" fillId="17" borderId="0" applyNumberFormat="0" applyBorder="0" applyAlignment="0" applyProtection="0">
      <alignment vertical="center"/>
    </xf>
    <xf numFmtId="0" fontId="20" fillId="31" borderId="0" applyNumberFormat="0" applyBorder="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20" fillId="31" borderId="0" applyNumberFormat="0" applyBorder="0" applyAlignment="0" applyProtection="0">
      <alignment vertical="center"/>
    </xf>
    <xf numFmtId="0" fontId="22" fillId="41" borderId="0" applyNumberFormat="0" applyBorder="0" applyAlignment="0" applyProtection="0">
      <alignment vertical="center"/>
    </xf>
    <xf numFmtId="0" fontId="20" fillId="37" borderId="0" applyNumberFormat="0" applyBorder="0" applyAlignment="0" applyProtection="0">
      <alignment vertical="center"/>
    </xf>
    <xf numFmtId="0" fontId="38" fillId="12" borderId="0" applyNumberFormat="0" applyBorder="0" applyAlignment="0" applyProtection="0">
      <alignment vertical="center"/>
    </xf>
    <xf numFmtId="0" fontId="22" fillId="2" borderId="0" applyNumberFormat="0" applyBorder="0" applyAlignment="0" applyProtection="0">
      <alignment vertical="center"/>
    </xf>
    <xf numFmtId="0" fontId="38" fillId="12" borderId="0" applyNumberFormat="0" applyBorder="0" applyAlignment="0" applyProtection="0">
      <alignment vertical="center"/>
    </xf>
    <xf numFmtId="0" fontId="22" fillId="2" borderId="0" applyNumberFormat="0" applyBorder="0" applyAlignment="0" applyProtection="0">
      <alignment vertical="center"/>
    </xf>
    <xf numFmtId="0" fontId="46" fillId="19" borderId="0" applyNumberFormat="0" applyBorder="0" applyAlignment="0" applyProtection="0">
      <alignment vertical="center"/>
    </xf>
    <xf numFmtId="0" fontId="22" fillId="2" borderId="0" applyNumberFormat="0" applyBorder="0" applyAlignment="0" applyProtection="0">
      <alignment vertical="center"/>
    </xf>
    <xf numFmtId="0" fontId="20" fillId="37" borderId="0" applyNumberFormat="0" applyBorder="0" applyAlignment="0" applyProtection="0">
      <alignment vertical="center"/>
    </xf>
    <xf numFmtId="0" fontId="20" fillId="38" borderId="0" applyNumberFormat="0" applyBorder="0" applyAlignment="0" applyProtection="0">
      <alignment vertical="center"/>
    </xf>
    <xf numFmtId="0" fontId="22" fillId="54" borderId="0" applyNumberFormat="0" applyBorder="0" applyAlignment="0" applyProtection="0">
      <alignment vertical="center"/>
    </xf>
    <xf numFmtId="0" fontId="22" fillId="54" borderId="0" applyNumberFormat="0" applyBorder="0" applyAlignment="0" applyProtection="0">
      <alignment vertical="center"/>
    </xf>
    <xf numFmtId="0" fontId="22" fillId="54" borderId="0" applyNumberFormat="0" applyBorder="0" applyAlignment="0" applyProtection="0">
      <alignment vertical="center"/>
    </xf>
    <xf numFmtId="0" fontId="22" fillId="54" borderId="0" applyNumberFormat="0" applyBorder="0" applyAlignment="0" applyProtection="0">
      <alignment vertical="center"/>
    </xf>
    <xf numFmtId="0" fontId="20" fillId="38" borderId="0" applyNumberFormat="0" applyBorder="0" applyAlignment="0" applyProtection="0">
      <alignment vertical="center"/>
    </xf>
    <xf numFmtId="0" fontId="22" fillId="54" borderId="0" applyNumberFormat="0" applyBorder="0" applyAlignment="0" applyProtection="0">
      <alignment vertical="center"/>
    </xf>
    <xf numFmtId="0" fontId="20" fillId="38"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0" fillId="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0" fillId="3" borderId="0" applyNumberFormat="0" applyBorder="0" applyAlignment="0" applyProtection="0">
      <alignment vertical="center"/>
    </xf>
    <xf numFmtId="0" fontId="38" fillId="12" borderId="0" applyNumberFormat="0" applyBorder="0" applyAlignment="0" applyProtection="0">
      <alignment vertical="center"/>
    </xf>
    <xf numFmtId="0" fontId="47" fillId="16" borderId="34" applyNumberFormat="0" applyAlignment="0" applyProtection="0">
      <alignment vertical="center"/>
    </xf>
    <xf numFmtId="0" fontId="23" fillId="6" borderId="30" applyNumberFormat="0" applyAlignment="0" applyProtection="0">
      <alignment vertical="center"/>
    </xf>
    <xf numFmtId="0" fontId="23" fillId="6" borderId="30" applyNumberFormat="0" applyAlignment="0" applyProtection="0">
      <alignment vertical="center"/>
    </xf>
    <xf numFmtId="0" fontId="23" fillId="6" borderId="30" applyNumberFormat="0" applyAlignment="0" applyProtection="0">
      <alignment vertical="center"/>
    </xf>
    <xf numFmtId="0" fontId="23" fillId="6" borderId="30" applyNumberFormat="0" applyAlignment="0" applyProtection="0">
      <alignment vertical="center"/>
    </xf>
    <xf numFmtId="0" fontId="23" fillId="6" borderId="30" applyNumberFormat="0" applyAlignment="0" applyProtection="0">
      <alignment vertical="center"/>
    </xf>
    <xf numFmtId="0" fontId="47" fillId="16" borderId="34" applyNumberFormat="0" applyAlignment="0" applyProtection="0">
      <alignment vertical="center"/>
    </xf>
    <xf numFmtId="0" fontId="42" fillId="5" borderId="37" applyNumberFormat="0" applyAlignment="0" applyProtection="0">
      <alignment vertical="center"/>
    </xf>
    <xf numFmtId="0" fontId="29" fillId="14" borderId="32" applyNumberFormat="0" applyAlignment="0" applyProtection="0">
      <alignment vertical="center"/>
    </xf>
    <xf numFmtId="0" fontId="42" fillId="5" borderId="37" applyNumberFormat="0" applyAlignment="0" applyProtection="0">
      <alignment vertical="center"/>
    </xf>
    <xf numFmtId="0" fontId="42" fillId="5" borderId="37" applyNumberFormat="0" applyAlignment="0" applyProtection="0">
      <alignment vertical="center"/>
    </xf>
    <xf numFmtId="0" fontId="29" fillId="14" borderId="32" applyNumberFormat="0" applyAlignment="0" applyProtection="0">
      <alignment vertical="center"/>
    </xf>
    <xf numFmtId="0" fontId="21" fillId="9" borderId="33" applyNumberFormat="0" applyFont="0" applyAlignment="0" applyProtection="0">
      <alignment vertical="center"/>
    </xf>
    <xf numFmtId="0" fontId="21" fillId="9" borderId="33" applyNumberFormat="0" applyFont="0" applyAlignment="0" applyProtection="0">
      <alignment vertical="center"/>
    </xf>
    <xf numFmtId="0" fontId="21" fillId="9" borderId="33" applyNumberFormat="0" applyFont="0" applyAlignment="0" applyProtection="0">
      <alignment vertical="center"/>
    </xf>
    <xf numFmtId="0" fontId="30" fillId="26" borderId="36" applyNumberFormat="0" applyFont="0" applyAlignment="0" applyProtection="0">
      <alignment vertical="center"/>
    </xf>
    <xf numFmtId="0" fontId="30" fillId="26" borderId="36" applyNumberFormat="0" applyFont="0" applyAlignment="0" applyProtection="0">
      <alignment vertical="center"/>
    </xf>
    <xf numFmtId="0" fontId="30" fillId="26" borderId="36" applyNumberFormat="0" applyFont="0" applyAlignment="0" applyProtection="0">
      <alignment vertical="center"/>
    </xf>
    <xf numFmtId="0" fontId="30" fillId="26" borderId="36" applyNumberFormat="0" applyFont="0" applyAlignment="0" applyProtection="0">
      <alignment vertical="center"/>
    </xf>
  </cellStyleXfs>
  <cellXfs count="192">
    <xf numFmtId="0" fontId="0" fillId="0" borderId="0" xfId="0">
      <alignment vertical="center"/>
    </xf>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vertical="center"/>
    </xf>
    <xf numFmtId="0" fontId="2" fillId="0" borderId="0" xfId="0" applyFont="1" applyBorder="1" applyAlignment="1">
      <alignment horizontal="center" vertical="center" wrapText="1"/>
    </xf>
    <xf numFmtId="177" fontId="2" fillId="0" borderId="1" xfId="0" applyNumberFormat="1" applyFont="1" applyBorder="1" applyAlignment="1">
      <alignment horizontal="center" vertical="center" wrapText="1"/>
    </xf>
    <xf numFmtId="177" fontId="2" fillId="0" borderId="2" xfId="0" applyNumberFormat="1" applyFont="1" applyBorder="1" applyAlignment="1">
      <alignment horizontal="center" vertical="center" wrapText="1"/>
    </xf>
    <xf numFmtId="177" fontId="2" fillId="0" borderId="3" xfId="0" applyNumberFormat="1" applyFont="1" applyBorder="1" applyAlignment="1">
      <alignment horizontal="center" vertical="center" wrapText="1"/>
    </xf>
    <xf numFmtId="177" fontId="2" fillId="0" borderId="4"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3" fillId="0" borderId="3" xfId="0" applyFont="1" applyBorder="1" applyAlignment="1">
      <alignment horizontal="center" vertical="center"/>
    </xf>
    <xf numFmtId="0" fontId="6" fillId="0" borderId="5" xfId="166" applyFont="1" applyFill="1" applyBorder="1" applyAlignment="1">
      <alignment horizontal="center" vertical="center"/>
    </xf>
    <xf numFmtId="0" fontId="6" fillId="0" borderId="5" xfId="166" applyNumberFormat="1" applyFont="1" applyFill="1" applyBorder="1" applyAlignment="1">
      <alignment horizontal="center" vertical="center"/>
    </xf>
    <xf numFmtId="176" fontId="3" fillId="0" borderId="4" xfId="0" applyNumberFormat="1" applyFont="1" applyBorder="1" applyAlignment="1">
      <alignment horizontal="center" vertical="center"/>
    </xf>
    <xf numFmtId="0" fontId="6" fillId="0" borderId="4" xfId="166" applyFont="1" applyFill="1" applyBorder="1" applyAlignment="1">
      <alignment horizontal="center" vertical="center"/>
    </xf>
    <xf numFmtId="0" fontId="6" fillId="0" borderId="4" xfId="166" applyNumberFormat="1" applyFont="1" applyFill="1" applyBorder="1" applyAlignment="1">
      <alignment horizontal="center" vertical="center"/>
    </xf>
    <xf numFmtId="0" fontId="3" fillId="0" borderId="6" xfId="0" applyFont="1" applyBorder="1" applyAlignment="1">
      <alignment horizontal="center" vertical="center"/>
    </xf>
    <xf numFmtId="0" fontId="6" fillId="0" borderId="7" xfId="166" applyFont="1" applyFill="1" applyBorder="1" applyAlignment="1">
      <alignment horizontal="center" vertical="center"/>
    </xf>
    <xf numFmtId="0" fontId="6" fillId="0" borderId="7" xfId="166" applyNumberFormat="1" applyFont="1" applyFill="1" applyBorder="1" applyAlignment="1">
      <alignment horizontal="center" vertical="center"/>
    </xf>
    <xf numFmtId="176" fontId="3" fillId="0" borderId="7" xfId="0" applyNumberFormat="1" applyFont="1" applyBorder="1" applyAlignment="1">
      <alignment horizontal="center" vertical="center"/>
    </xf>
    <xf numFmtId="49" fontId="4" fillId="0" borderId="0" xfId="0" applyNumberFormat="1" applyFont="1" applyAlignment="1">
      <alignment horizontal="right" vertical="center"/>
    </xf>
    <xf numFmtId="177" fontId="2" fillId="0" borderId="8"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6" fillId="0" borderId="13" xfId="166" applyFont="1" applyFill="1" applyBorder="1" applyAlignment="1">
      <alignment horizontal="center" vertical="center"/>
    </xf>
    <xf numFmtId="0" fontId="6" fillId="0" borderId="13" xfId="166" applyNumberFormat="1" applyFont="1" applyFill="1" applyBorder="1" applyAlignment="1">
      <alignment horizontal="center" vertical="center"/>
    </xf>
    <xf numFmtId="176" fontId="3" fillId="0" borderId="13" xfId="0" applyNumberFormat="1" applyFont="1" applyBorder="1" applyAlignment="1">
      <alignment horizontal="center" vertical="center"/>
    </xf>
    <xf numFmtId="0" fontId="3" fillId="0" borderId="14" xfId="0" applyFont="1" applyBorder="1" applyAlignment="1">
      <alignment horizontal="center" vertical="center"/>
    </xf>
    <xf numFmtId="0" fontId="6" fillId="0" borderId="5" xfId="594" applyFont="1" applyBorder="1" applyAlignment="1">
      <alignment horizontal="center" vertical="center"/>
    </xf>
    <xf numFmtId="0" fontId="6" fillId="0" borderId="5" xfId="594" applyNumberFormat="1" applyFont="1" applyBorder="1" applyAlignment="1">
      <alignment horizontal="center" vertical="center"/>
    </xf>
    <xf numFmtId="0" fontId="6" fillId="0" borderId="7" xfId="166" applyFont="1" applyBorder="1" applyAlignment="1">
      <alignment horizontal="center" vertical="center"/>
    </xf>
    <xf numFmtId="0" fontId="6" fillId="0" borderId="7" xfId="166" applyNumberFormat="1" applyFont="1" applyBorder="1" applyAlignment="1">
      <alignment horizontal="center" vertical="center"/>
    </xf>
    <xf numFmtId="0" fontId="7" fillId="0" borderId="9" xfId="0" applyFont="1" applyBorder="1" applyAlignment="1">
      <alignment horizontal="center" vertical="center"/>
    </xf>
    <xf numFmtId="0" fontId="8" fillId="0" borderId="0" xfId="0" applyFont="1" applyAlignment="1">
      <alignment horizontal="center" vertical="center"/>
    </xf>
    <xf numFmtId="176" fontId="8" fillId="0" borderId="0" xfId="0" applyNumberFormat="1"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9" fillId="0" borderId="0" xfId="0" applyFont="1" applyAlignment="1">
      <alignment horizontal="center" vertical="center"/>
    </xf>
    <xf numFmtId="0" fontId="10" fillId="0" borderId="0" xfId="0" applyFont="1" applyAlignment="1">
      <alignment vertical="center"/>
    </xf>
    <xf numFmtId="177" fontId="2" fillId="0" borderId="6" xfId="0" applyNumberFormat="1" applyFont="1" applyBorder="1" applyAlignment="1">
      <alignment horizontal="center" vertical="center" wrapText="1"/>
    </xf>
    <xf numFmtId="177" fontId="2" fillId="0" borderId="7" xfId="0" applyNumberFormat="1" applyFont="1" applyBorder="1" applyAlignment="1">
      <alignment horizontal="center" vertical="center" wrapText="1"/>
    </xf>
    <xf numFmtId="0" fontId="2" fillId="0" borderId="7" xfId="0" applyNumberFormat="1" applyFont="1" applyBorder="1" applyAlignment="1">
      <alignment horizontal="center" vertical="center" wrapText="1"/>
    </xf>
    <xf numFmtId="0" fontId="9" fillId="0" borderId="12" xfId="0" applyFont="1" applyBorder="1" applyAlignment="1">
      <alignment horizontal="center" vertical="center"/>
    </xf>
    <xf numFmtId="0" fontId="11" fillId="0" borderId="13" xfId="166" applyFont="1" applyBorder="1" applyAlignment="1">
      <alignment horizontal="center" vertical="center"/>
    </xf>
    <xf numFmtId="0" fontId="11" fillId="0" borderId="13" xfId="166" applyNumberFormat="1" applyFont="1" applyBorder="1" applyAlignment="1">
      <alignment horizontal="center" vertical="center"/>
    </xf>
    <xf numFmtId="176" fontId="9" fillId="0" borderId="13" xfId="0" applyNumberFormat="1" applyFont="1" applyBorder="1" applyAlignment="1">
      <alignment horizontal="center" vertical="center"/>
    </xf>
    <xf numFmtId="0" fontId="2" fillId="0" borderId="11" xfId="0" applyNumberFormat="1" applyFont="1" applyBorder="1" applyAlignment="1">
      <alignment horizontal="center" vertical="center" wrapText="1"/>
    </xf>
    <xf numFmtId="0" fontId="9" fillId="0" borderId="15" xfId="0" applyFont="1" applyBorder="1" applyAlignment="1">
      <alignment horizontal="center" vertical="center"/>
    </xf>
    <xf numFmtId="0" fontId="9" fillId="0" borderId="14" xfId="0" applyFont="1" applyBorder="1" applyAlignment="1">
      <alignment horizontal="center" vertical="center"/>
    </xf>
    <xf numFmtId="176" fontId="9" fillId="0" borderId="7" xfId="0" applyNumberFormat="1" applyFont="1" applyBorder="1" applyAlignment="1">
      <alignment horizontal="center" vertical="center"/>
    </xf>
    <xf numFmtId="0" fontId="9" fillId="0" borderId="7" xfId="0" applyFont="1" applyBorder="1" applyAlignment="1">
      <alignment horizontal="center" vertical="center"/>
    </xf>
    <xf numFmtId="0" fontId="9" fillId="0" borderId="11" xfId="0" applyFont="1" applyBorder="1" applyAlignment="1">
      <alignment horizontal="center" vertical="center"/>
    </xf>
    <xf numFmtId="0" fontId="12" fillId="0" borderId="0" xfId="0" applyFont="1" applyAlignment="1">
      <alignment horizontal="center" vertical="center"/>
    </xf>
    <xf numFmtId="0" fontId="13" fillId="0" borderId="0" xfId="0" applyFont="1">
      <alignment vertical="center"/>
    </xf>
    <xf numFmtId="0" fontId="9" fillId="0" borderId="3" xfId="0" applyFont="1" applyBorder="1" applyAlignment="1">
      <alignment horizontal="center" vertical="center"/>
    </xf>
    <xf numFmtId="0" fontId="11" fillId="0" borderId="5" xfId="166" applyFont="1" applyBorder="1" applyAlignment="1">
      <alignment horizontal="center" vertical="center"/>
    </xf>
    <xf numFmtId="0" fontId="11" fillId="0" borderId="5" xfId="166" applyNumberFormat="1" applyFont="1" applyBorder="1" applyAlignment="1">
      <alignment horizontal="center" vertical="center"/>
    </xf>
    <xf numFmtId="176" fontId="9" fillId="0" borderId="4" xfId="0" applyNumberFormat="1" applyFont="1" applyBorder="1" applyAlignment="1">
      <alignment horizontal="center" vertical="center"/>
    </xf>
    <xf numFmtId="0" fontId="9" fillId="0" borderId="6" xfId="0" applyFont="1" applyBorder="1" applyAlignment="1">
      <alignment horizontal="center" vertical="center"/>
    </xf>
    <xf numFmtId="0" fontId="11" fillId="0" borderId="7" xfId="166" applyFont="1" applyBorder="1" applyAlignment="1">
      <alignment horizontal="center" vertical="center"/>
    </xf>
    <xf numFmtId="0" fontId="11" fillId="0" borderId="7" xfId="166" applyNumberFormat="1" applyFont="1" applyBorder="1" applyAlignment="1">
      <alignment horizontal="center" vertical="center"/>
    </xf>
    <xf numFmtId="0" fontId="14" fillId="0" borderId="0" xfId="0" applyFont="1" applyAlignment="1">
      <alignment vertical="center"/>
    </xf>
    <xf numFmtId="0" fontId="9" fillId="0" borderId="4" xfId="0" applyFont="1"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2" fillId="0" borderId="16" xfId="0" applyNumberFormat="1" applyFont="1" applyBorder="1" applyAlignment="1">
      <alignment horizontal="center" vertical="center" wrapText="1"/>
    </xf>
    <xf numFmtId="177" fontId="2" fillId="0" borderId="16" xfId="0" applyNumberFormat="1" applyFont="1" applyBorder="1" applyAlignment="1">
      <alignment horizontal="center" vertical="center" wrapText="1"/>
    </xf>
    <xf numFmtId="177" fontId="2" fillId="0" borderId="5" xfId="0" applyNumberFormat="1" applyFont="1" applyBorder="1" applyAlignment="1">
      <alignment horizontal="center" vertical="center" wrapText="1"/>
    </xf>
    <xf numFmtId="176" fontId="3" fillId="0" borderId="5" xfId="0" applyNumberFormat="1" applyFont="1" applyBorder="1" applyAlignment="1">
      <alignment horizontal="center" vertical="center"/>
    </xf>
    <xf numFmtId="0" fontId="6" fillId="0" borderId="4" xfId="594" applyFont="1" applyFill="1" applyBorder="1" applyAlignment="1">
      <alignment horizontal="center" vertical="center"/>
    </xf>
    <xf numFmtId="0" fontId="6" fillId="0" borderId="4" xfId="594" applyNumberFormat="1" applyFont="1" applyFill="1" applyBorder="1" applyAlignment="1">
      <alignment horizontal="center" vertical="center"/>
    </xf>
    <xf numFmtId="0" fontId="6" fillId="0" borderId="7" xfId="594" applyFont="1" applyFill="1" applyBorder="1" applyAlignment="1">
      <alignment horizontal="center" vertical="center"/>
    </xf>
    <xf numFmtId="0" fontId="6" fillId="0" borderId="7" xfId="594" applyNumberFormat="1" applyFont="1" applyFill="1" applyBorder="1" applyAlignment="1">
      <alignment horizontal="center" vertical="center"/>
    </xf>
    <xf numFmtId="0" fontId="2" fillId="0" borderId="10"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177" fontId="2" fillId="0" borderId="18" xfId="0" applyNumberFormat="1" applyFont="1" applyBorder="1" applyAlignment="1">
      <alignment horizontal="center" vertical="center" wrapText="1"/>
    </xf>
    <xf numFmtId="0" fontId="7" fillId="0" borderId="0" xfId="0" applyFont="1">
      <alignment vertical="center"/>
    </xf>
    <xf numFmtId="0" fontId="15" fillId="0" borderId="0" xfId="0" applyFont="1" applyAlignment="1">
      <alignment vertical="center"/>
    </xf>
    <xf numFmtId="0" fontId="7" fillId="0" borderId="11" xfId="0" applyFont="1" applyBorder="1" applyAlignment="1">
      <alignment horizontal="center" vertical="center"/>
    </xf>
    <xf numFmtId="0" fontId="9" fillId="0" borderId="13" xfId="0" applyFont="1" applyBorder="1" applyAlignment="1">
      <alignment horizontal="center" vertical="center"/>
    </xf>
    <xf numFmtId="0" fontId="0" fillId="0" borderId="14" xfId="0" applyBorder="1" applyAlignment="1">
      <alignment horizontal="center" vertical="center"/>
    </xf>
    <xf numFmtId="0" fontId="11" fillId="0" borderId="4" xfId="166" applyFont="1" applyBorder="1" applyAlignment="1">
      <alignment horizontal="center" vertical="center"/>
    </xf>
    <xf numFmtId="0" fontId="11" fillId="0" borderId="4" xfId="166" applyNumberFormat="1" applyFont="1" applyBorder="1" applyAlignment="1">
      <alignment horizontal="center" vertical="center"/>
    </xf>
    <xf numFmtId="0" fontId="11" fillId="0" borderId="4" xfId="594" applyFont="1" applyFill="1" applyBorder="1" applyAlignment="1">
      <alignment horizontal="center" vertical="center"/>
    </xf>
    <xf numFmtId="0" fontId="11" fillId="0" borderId="4" xfId="594" applyNumberFormat="1" applyFont="1" applyFill="1" applyBorder="1" applyAlignment="1">
      <alignment horizontal="center" vertical="center"/>
    </xf>
    <xf numFmtId="0" fontId="11" fillId="0" borderId="7" xfId="594" applyFont="1" applyFill="1" applyBorder="1" applyAlignment="1">
      <alignment horizontal="center" vertical="center"/>
    </xf>
    <xf numFmtId="0" fontId="11" fillId="0" borderId="7" xfId="594" applyNumberFormat="1" applyFont="1" applyFill="1" applyBorder="1" applyAlignment="1">
      <alignment horizontal="center" vertical="center"/>
    </xf>
    <xf numFmtId="0" fontId="9" fillId="0" borderId="9" xfId="0" applyFont="1" applyBorder="1" applyAlignment="1">
      <alignment horizontal="center" vertical="center"/>
    </xf>
    <xf numFmtId="0" fontId="3" fillId="0" borderId="0" xfId="0" applyFont="1">
      <alignment vertical="center"/>
    </xf>
    <xf numFmtId="0" fontId="6" fillId="0" borderId="5" xfId="594" applyFont="1" applyFill="1" applyBorder="1" applyAlignment="1">
      <alignment horizontal="center" vertical="center"/>
    </xf>
    <xf numFmtId="0" fontId="6" fillId="0" borderId="5" xfId="594" applyNumberFormat="1" applyFont="1" applyFill="1" applyBorder="1" applyAlignment="1">
      <alignment horizontal="center" vertical="center"/>
    </xf>
    <xf numFmtId="176" fontId="3" fillId="0" borderId="4" xfId="0" applyNumberFormat="1" applyFont="1" applyBorder="1">
      <alignment vertical="center"/>
    </xf>
    <xf numFmtId="0" fontId="3" fillId="0" borderId="9" xfId="0" applyFont="1" applyBorder="1">
      <alignment vertical="center"/>
    </xf>
    <xf numFmtId="0" fontId="11" fillId="0" borderId="15" xfId="166" applyFont="1" applyBorder="1" applyAlignment="1">
      <alignment horizontal="center" vertical="center"/>
    </xf>
    <xf numFmtId="0" fontId="11" fillId="0" borderId="15" xfId="166" applyNumberFormat="1" applyFont="1" applyBorder="1" applyAlignment="1">
      <alignment horizontal="center" vertical="center"/>
    </xf>
    <xf numFmtId="177" fontId="2" fillId="0" borderId="20" xfId="0" applyNumberFormat="1" applyFont="1" applyBorder="1" applyAlignment="1">
      <alignment horizontal="center" vertical="center" wrapText="1"/>
    </xf>
    <xf numFmtId="0" fontId="9" fillId="0" borderId="21" xfId="0" applyFont="1" applyBorder="1" applyAlignment="1">
      <alignment horizontal="center" vertical="center"/>
    </xf>
    <xf numFmtId="176" fontId="9" fillId="0" borderId="5" xfId="0" applyNumberFormat="1" applyFont="1" applyBorder="1" applyAlignment="1">
      <alignment horizontal="center" vertical="center"/>
    </xf>
    <xf numFmtId="0" fontId="9" fillId="0" borderId="5" xfId="0" applyFont="1" applyBorder="1" applyAlignment="1">
      <alignment horizontal="center" vertical="center"/>
    </xf>
    <xf numFmtId="0" fontId="9" fillId="0" borderId="17" xfId="0" applyFont="1" applyBorder="1" applyAlignment="1">
      <alignment horizontal="center" vertical="center"/>
    </xf>
    <xf numFmtId="49" fontId="10" fillId="0" borderId="0" xfId="0" applyNumberFormat="1" applyFont="1" applyAlignment="1">
      <alignment vertical="center"/>
    </xf>
    <xf numFmtId="0" fontId="0" fillId="0" borderId="9" xfId="0" applyFont="1" applyBorder="1" applyAlignment="1">
      <alignment horizontal="center" vertical="center"/>
    </xf>
    <xf numFmtId="0" fontId="0" fillId="0" borderId="11" xfId="0" applyFont="1" applyBorder="1" applyAlignment="1">
      <alignment horizontal="center" vertical="center"/>
    </xf>
    <xf numFmtId="0" fontId="3" fillId="0" borderId="21" xfId="0" applyFont="1" applyBorder="1" applyAlignment="1">
      <alignment horizontal="center" vertical="center"/>
    </xf>
    <xf numFmtId="0" fontId="3" fillId="0" borderId="5" xfId="0" applyFont="1" applyBorder="1" applyAlignment="1">
      <alignment horizontal="center" vertical="center"/>
    </xf>
    <xf numFmtId="0" fontId="3" fillId="0" borderId="17" xfId="0" applyFont="1" applyBorder="1">
      <alignment vertical="center"/>
    </xf>
    <xf numFmtId="0" fontId="3" fillId="0" borderId="13" xfId="0" applyFont="1" applyBorder="1" applyAlignment="1">
      <alignment horizontal="center" vertical="center"/>
    </xf>
    <xf numFmtId="0" fontId="3" fillId="0" borderId="11" xfId="0" applyFont="1" applyBorder="1">
      <alignment vertical="center"/>
    </xf>
    <xf numFmtId="176" fontId="3" fillId="0" borderId="7" xfId="0" applyNumberFormat="1" applyFont="1" applyBorder="1">
      <alignment vertical="center"/>
    </xf>
    <xf numFmtId="0" fontId="16" fillId="0" borderId="0" xfId="0" applyFont="1" applyAlignment="1">
      <alignment horizontal="center" vertical="center"/>
    </xf>
    <xf numFmtId="0" fontId="17" fillId="0" borderId="3" xfId="0" applyFont="1" applyBorder="1" applyAlignment="1">
      <alignment horizontal="center" vertical="center"/>
    </xf>
    <xf numFmtId="0" fontId="6" fillId="0" borderId="5" xfId="345" applyFont="1" applyBorder="1" applyAlignment="1">
      <alignment horizontal="center" vertical="center"/>
    </xf>
    <xf numFmtId="0" fontId="6" fillId="0" borderId="5" xfId="345" applyNumberFormat="1" applyFont="1" applyBorder="1" applyAlignment="1">
      <alignment horizontal="center" vertical="center"/>
    </xf>
    <xf numFmtId="176" fontId="17" fillId="0" borderId="4" xfId="0" applyNumberFormat="1" applyFont="1" applyBorder="1" applyAlignment="1">
      <alignment horizontal="center" vertical="center"/>
    </xf>
    <xf numFmtId="0" fontId="17" fillId="0" borderId="4" xfId="0" applyFont="1" applyBorder="1" applyAlignment="1">
      <alignment horizontal="center" vertical="center"/>
    </xf>
    <xf numFmtId="0" fontId="16" fillId="0" borderId="9" xfId="0" applyFont="1" applyBorder="1" applyAlignment="1">
      <alignment horizontal="center" vertical="center"/>
    </xf>
    <xf numFmtId="0" fontId="6" fillId="0" borderId="4" xfId="166" applyFont="1" applyBorder="1" applyAlignment="1">
      <alignment horizontal="center" vertical="center"/>
    </xf>
    <xf numFmtId="0" fontId="6" fillId="0" borderId="4" xfId="166" applyNumberFormat="1" applyFont="1" applyBorder="1" applyAlignment="1">
      <alignment horizontal="center" vertical="center"/>
    </xf>
    <xf numFmtId="0" fontId="6" fillId="0" borderId="4" xfId="594" applyFont="1" applyBorder="1" applyAlignment="1">
      <alignment horizontal="center" vertical="center"/>
    </xf>
    <xf numFmtId="0" fontId="6" fillId="0" borderId="4" xfId="594" applyNumberFormat="1" applyFont="1" applyBorder="1" applyAlignment="1">
      <alignment horizontal="center" vertical="center"/>
    </xf>
    <xf numFmtId="0" fontId="1"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wrapText="1"/>
    </xf>
    <xf numFmtId="177" fontId="17" fillId="0" borderId="0" xfId="0" applyNumberFormat="1" applyFont="1" applyFill="1" applyAlignment="1">
      <alignment horizontal="center" vertical="center"/>
    </xf>
    <xf numFmtId="177" fontId="17" fillId="0" borderId="0" xfId="0" applyNumberFormat="1" applyFont="1" applyFill="1" applyAlignment="1">
      <alignment vertical="center"/>
    </xf>
    <xf numFmtId="0" fontId="4" fillId="0" borderId="0" xfId="0" applyFont="1" applyFill="1" applyAlignment="1">
      <alignment vertical="center"/>
    </xf>
    <xf numFmtId="0" fontId="0" fillId="0" borderId="0" xfId="0" applyFont="1" applyFill="1" applyAlignment="1">
      <alignment vertical="center"/>
    </xf>
    <xf numFmtId="0" fontId="2" fillId="0"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4" xfId="0" applyFont="1" applyFill="1" applyBorder="1" applyAlignment="1">
      <alignment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6" xfId="0" applyFont="1" applyFill="1" applyBorder="1" applyAlignment="1">
      <alignment horizontal="center" vertical="center" wrapText="1"/>
    </xf>
    <xf numFmtId="177" fontId="17" fillId="0" borderId="3" xfId="0" applyNumberFormat="1" applyFont="1" applyFill="1" applyBorder="1" applyAlignment="1">
      <alignment horizontal="center" vertical="center"/>
    </xf>
    <xf numFmtId="0" fontId="6" fillId="0" borderId="5" xfId="166" applyFont="1" applyBorder="1" applyAlignment="1">
      <alignment horizontal="center" vertical="center"/>
    </xf>
    <xf numFmtId="0" fontId="6" fillId="0" borderId="5" xfId="166" applyNumberFormat="1" applyFont="1" applyBorder="1" applyAlignment="1">
      <alignment horizontal="center" vertical="center"/>
    </xf>
    <xf numFmtId="179" fontId="17" fillId="0" borderId="4" xfId="0" applyNumberFormat="1" applyFont="1" applyFill="1" applyBorder="1" applyAlignment="1">
      <alignment horizontal="center" vertical="center"/>
    </xf>
    <xf numFmtId="177" fontId="17" fillId="0" borderId="6" xfId="0" applyNumberFormat="1" applyFont="1" applyFill="1" applyBorder="1" applyAlignment="1">
      <alignment horizontal="center" vertical="center"/>
    </xf>
    <xf numFmtId="179" fontId="17" fillId="0" borderId="7" xfId="0" applyNumberFormat="1" applyFont="1" applyFill="1" applyBorder="1" applyAlignment="1">
      <alignment horizontal="center" vertical="center"/>
    </xf>
    <xf numFmtId="0" fontId="2" fillId="0" borderId="9" xfId="0" applyFont="1" applyFill="1" applyBorder="1" applyAlignment="1">
      <alignment horizontal="center" vertical="center" wrapText="1"/>
    </xf>
    <xf numFmtId="180" fontId="17" fillId="0" borderId="4" xfId="0" applyNumberFormat="1" applyFont="1" applyFill="1" applyBorder="1" applyAlignment="1">
      <alignment horizontal="center" vertical="center"/>
    </xf>
    <xf numFmtId="177" fontId="6" fillId="0" borderId="9" xfId="0" applyNumberFormat="1" applyFont="1" applyFill="1" applyBorder="1" applyAlignment="1">
      <alignment horizontal="center" vertical="center"/>
    </xf>
    <xf numFmtId="177" fontId="17" fillId="0" borderId="9" xfId="0" applyNumberFormat="1" applyFont="1" applyFill="1" applyBorder="1" applyAlignment="1">
      <alignment horizontal="center" vertical="center"/>
    </xf>
    <xf numFmtId="180" fontId="17" fillId="0" borderId="7" xfId="0" applyNumberFormat="1" applyFont="1" applyFill="1" applyBorder="1" applyAlignment="1">
      <alignment horizontal="center" vertical="center"/>
    </xf>
    <xf numFmtId="177" fontId="17" fillId="0" borderId="11" xfId="0" applyNumberFormat="1" applyFont="1" applyFill="1" applyBorder="1" applyAlignment="1">
      <alignment horizontal="center" vertical="center"/>
    </xf>
    <xf numFmtId="0" fontId="6" fillId="0" borderId="4" xfId="742" applyFont="1" applyBorder="1" applyAlignment="1">
      <alignment horizontal="center" vertical="center"/>
    </xf>
    <xf numFmtId="0" fontId="6" fillId="0" borderId="4" xfId="742" applyNumberFormat="1" applyFont="1" applyBorder="1" applyAlignment="1">
      <alignment horizontal="center" vertical="center"/>
    </xf>
    <xf numFmtId="181" fontId="17" fillId="0" borderId="4" xfId="0" applyNumberFormat="1" applyFont="1" applyFill="1" applyBorder="1" applyAlignment="1">
      <alignment horizontal="center" vertical="center"/>
    </xf>
    <xf numFmtId="181" fontId="17" fillId="0" borderId="5" xfId="0" applyNumberFormat="1" applyFont="1" applyFill="1" applyBorder="1" applyAlignment="1">
      <alignment horizontal="center" vertical="center"/>
    </xf>
    <xf numFmtId="179" fontId="17" fillId="0" borderId="0" xfId="0" applyNumberFormat="1" applyFont="1" applyFill="1" applyAlignment="1">
      <alignment horizontal="center" vertical="center"/>
    </xf>
    <xf numFmtId="177" fontId="17" fillId="0" borderId="0" xfId="0" applyNumberFormat="1" applyFont="1" applyFill="1" applyBorder="1" applyAlignment="1">
      <alignment horizontal="center" vertical="center"/>
    </xf>
    <xf numFmtId="0" fontId="6" fillId="0" borderId="0" xfId="166" applyFont="1" applyBorder="1" applyAlignment="1">
      <alignment horizontal="center" vertical="center"/>
    </xf>
    <xf numFmtId="0" fontId="6" fillId="0" borderId="0" xfId="166" applyNumberFormat="1" applyFont="1" applyBorder="1" applyAlignment="1">
      <alignment horizontal="center" vertical="center"/>
    </xf>
    <xf numFmtId="179" fontId="17" fillId="0" borderId="0" xfId="0" applyNumberFormat="1" applyFont="1" applyFill="1" applyBorder="1" applyAlignment="1">
      <alignment horizontal="center" vertical="center"/>
    </xf>
    <xf numFmtId="181" fontId="17" fillId="0" borderId="13" xfId="0" applyNumberFormat="1" applyFont="1" applyFill="1" applyBorder="1" applyAlignment="1">
      <alignment horizontal="center" vertical="center"/>
    </xf>
    <xf numFmtId="181" fontId="17" fillId="0" borderId="7" xfId="0" applyNumberFormat="1" applyFont="1" applyFill="1" applyBorder="1" applyAlignment="1">
      <alignment horizontal="center" vertical="center"/>
    </xf>
    <xf numFmtId="181" fontId="17" fillId="0" borderId="0" xfId="0" applyNumberFormat="1" applyFont="1" applyFill="1" applyBorder="1" applyAlignment="1">
      <alignment horizontal="center" vertical="center"/>
    </xf>
    <xf numFmtId="180" fontId="17" fillId="0" borderId="0" xfId="0" applyNumberFormat="1" applyFont="1" applyFill="1" applyBorder="1" applyAlignment="1">
      <alignment horizontal="center" vertical="center"/>
    </xf>
    <xf numFmtId="0" fontId="2" fillId="0" borderId="2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8" xfId="0" applyFont="1" applyFill="1" applyBorder="1" applyAlignment="1">
      <alignment horizontal="center" vertical="center" wrapText="1"/>
    </xf>
    <xf numFmtId="49" fontId="4" fillId="0" borderId="0" xfId="0" applyNumberFormat="1" applyFont="1" applyFill="1" applyAlignment="1">
      <alignment horizontal="right" vertical="center"/>
    </xf>
    <xf numFmtId="0" fontId="2" fillId="0" borderId="22"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5" fillId="0" borderId="0" xfId="538" applyFont="1" applyAlignment="1">
      <alignment horizontal="center" vertical="center" wrapText="1"/>
    </xf>
    <xf numFmtId="0" fontId="2" fillId="0" borderId="0" xfId="538" applyFont="1" applyBorder="1" applyAlignment="1">
      <alignment horizontal="left" vertical="center" wrapText="1"/>
    </xf>
    <xf numFmtId="0" fontId="2" fillId="0" borderId="19" xfId="0" applyFont="1" applyFill="1" applyBorder="1" applyAlignment="1">
      <alignment horizontal="left" vertical="center" wrapText="1"/>
    </xf>
    <xf numFmtId="0" fontId="2" fillId="0" borderId="19" xfId="0" applyFont="1" applyFill="1" applyBorder="1" applyAlignment="1">
      <alignment horizontal="center" vertical="center" wrapText="1"/>
    </xf>
    <xf numFmtId="0" fontId="2" fillId="0" borderId="0" xfId="0" applyFont="1" applyFill="1" applyBorder="1" applyAlignment="1">
      <alignment horizontal="center" vertical="center" wrapText="1"/>
    </xf>
    <xf numFmtId="31" fontId="4" fillId="0" borderId="0" xfId="0" applyNumberFormat="1" applyFont="1" applyFill="1" applyAlignment="1">
      <alignment horizontal="right" vertical="center"/>
    </xf>
    <xf numFmtId="178" fontId="10" fillId="0" borderId="0" xfId="0" applyNumberFormat="1" applyFont="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31" fontId="10" fillId="0" borderId="0" xfId="0" applyNumberFormat="1" applyFont="1" applyAlignment="1">
      <alignment horizontal="right" vertical="center"/>
    </xf>
    <xf numFmtId="49" fontId="10" fillId="0" borderId="0" xfId="0" applyNumberFormat="1" applyFont="1" applyAlignment="1">
      <alignment horizontal="right" vertical="center"/>
    </xf>
    <xf numFmtId="31" fontId="4" fillId="0" borderId="0" xfId="0" applyNumberFormat="1" applyFont="1" applyAlignment="1">
      <alignment horizontal="right" vertical="center"/>
    </xf>
    <xf numFmtId="49" fontId="4" fillId="0" borderId="0" xfId="0" applyNumberFormat="1" applyFont="1" applyAlignment="1">
      <alignment horizontal="right" vertical="center"/>
    </xf>
    <xf numFmtId="31" fontId="4" fillId="0" borderId="0" xfId="0" applyNumberFormat="1" applyFont="1" applyAlignment="1">
      <alignment horizontal="center" vertical="center"/>
    </xf>
    <xf numFmtId="31" fontId="10" fillId="0" borderId="0" xfId="0" applyNumberFormat="1" applyFont="1" applyAlignment="1">
      <alignment horizontal="center" vertical="center"/>
    </xf>
    <xf numFmtId="0" fontId="2" fillId="0" borderId="19" xfId="0" applyFont="1" applyBorder="1" applyAlignment="1">
      <alignment horizontal="center" vertical="center" wrapText="1"/>
    </xf>
  </cellXfs>
  <cellStyles count="921">
    <cellStyle name="20% - 强调文字颜色 1 2" xfId="1"/>
    <cellStyle name="20% - 强调文字颜色 1 2 2" xfId="78"/>
    <cellStyle name="20% - 强调文字颜色 1 2 2 2" xfId="9"/>
    <cellStyle name="20% - 强调文字颜色 1 2 3" xfId="67"/>
    <cellStyle name="20% - 强调文字颜色 1 2 4" xfId="80"/>
    <cellStyle name="20% - 强调文字颜色 1 2 5" xfId="84"/>
    <cellStyle name="20% - 强调文字颜色 1 2 6" xfId="92"/>
    <cellStyle name="20% - 强调文字颜色 1 3" xfId="77"/>
    <cellStyle name="20% - 强调文字颜色 1 4" xfId="71"/>
    <cellStyle name="20% - 强调文字颜色 1 5" xfId="66"/>
    <cellStyle name="20% - 强调文字颜色 1 6" xfId="72"/>
    <cellStyle name="20% - 强调文字颜色 1 7" xfId="75"/>
    <cellStyle name="20% - 强调文字颜色 2 2" xfId="94"/>
    <cellStyle name="20% - 强调文字颜色 2 2 2" xfId="13"/>
    <cellStyle name="20% - 强调文字颜色 2 2 2 2" xfId="95"/>
    <cellStyle name="20% - 强调文字颜色 2 2 3" xfId="97"/>
    <cellStyle name="20% - 强调文字颜色 2 2 4" xfId="98"/>
    <cellStyle name="20% - 强调文字颜色 2 2 5" xfId="99"/>
    <cellStyle name="20% - 强调文字颜色 2 2 6" xfId="100"/>
    <cellStyle name="20% - 强调文字颜色 2 3" xfId="103"/>
    <cellStyle name="20% - 强调文字颜色 2 4" xfId="104"/>
    <cellStyle name="20% - 强调文字颜色 2 5" xfId="105"/>
    <cellStyle name="20% - 强调文字颜色 2 6" xfId="96"/>
    <cellStyle name="20% - 强调文字颜色 2 7" xfId="106"/>
    <cellStyle name="20% - 强调文字颜色 3 2" xfId="109"/>
    <cellStyle name="20% - 强调文字颜色 3 2 2" xfId="110"/>
    <cellStyle name="20% - 强调文字颜色 3 2 2 2" xfId="111"/>
    <cellStyle name="20% - 强调文字颜色 3 2 3" xfId="114"/>
    <cellStyle name="20% - 强调文字颜色 3 2 4" xfId="116"/>
    <cellStyle name="20% - 强调文字颜色 3 2 5" xfId="118"/>
    <cellStyle name="20% - 强调文字颜色 3 2 6" xfId="120"/>
    <cellStyle name="20% - 强调文字颜色 3 3" xfId="45"/>
    <cellStyle name="20% - 强调文字颜色 3 4" xfId="122"/>
    <cellStyle name="20% - 强调文字颜色 3 5" xfId="123"/>
    <cellStyle name="20% - 强调文字颜色 3 6" xfId="128"/>
    <cellStyle name="20% - 强调文字颜色 3 7" xfId="131"/>
    <cellStyle name="20% - 强调文字颜色 4 2" xfId="132"/>
    <cellStyle name="20% - 强调文字颜色 4 2 2" xfId="133"/>
    <cellStyle name="20% - 强调文字颜色 4 2 2 2" xfId="134"/>
    <cellStyle name="20% - 强调文字颜色 4 2 3" xfId="136"/>
    <cellStyle name="20% - 强调文字颜色 4 2 4" xfId="137"/>
    <cellStyle name="20% - 强调文字颜色 4 2 5" xfId="139"/>
    <cellStyle name="20% - 强调文字颜色 4 2 6" xfId="142"/>
    <cellStyle name="20% - 强调文字颜色 4 3" xfId="144"/>
    <cellStyle name="20% - 强调文字颜色 4 4" xfId="148"/>
    <cellStyle name="20% - 强调文字颜色 4 5" xfId="18"/>
    <cellStyle name="20% - 强调文字颜色 4 6" xfId="151"/>
    <cellStyle name="20% - 强调文字颜色 4 7" xfId="154"/>
    <cellStyle name="20% - 强调文字颜色 5 2" xfId="157"/>
    <cellStyle name="20% - 强调文字颜色 5 2 2" xfId="161"/>
    <cellStyle name="20% - 强调文字颜色 5 2 2 2" xfId="163"/>
    <cellStyle name="20% - 强调文字颜色 5 2 3" xfId="167"/>
    <cellStyle name="20% - 强调文字颜色 5 2 4" xfId="170"/>
    <cellStyle name="20% - 强调文字颜色 5 2 5" xfId="172"/>
    <cellStyle name="20% - 强调文字颜色 5 2 6" xfId="175"/>
    <cellStyle name="20% - 强调文字颜色 5 3" xfId="177"/>
    <cellStyle name="20% - 强调文字颜色 5 4" xfId="179"/>
    <cellStyle name="20% - 强调文字颜色 5 5" xfId="182"/>
    <cellStyle name="20% - 强调文字颜色 5 6" xfId="184"/>
    <cellStyle name="20% - 强调文字颜色 5 7" xfId="186"/>
    <cellStyle name="20% - 强调文字颜色 6 2" xfId="188"/>
    <cellStyle name="20% - 强调文字颜色 6 2 2" xfId="193"/>
    <cellStyle name="20% - 强调文字颜色 6 2 2 2" xfId="195"/>
    <cellStyle name="20% - 强调文字颜色 6 2 3" xfId="196"/>
    <cellStyle name="20% - 强调文字颜色 6 2 4" xfId="200"/>
    <cellStyle name="20% - 强调文字颜色 6 2 5" xfId="202"/>
    <cellStyle name="20% - 强调文字颜色 6 2 6" xfId="203"/>
    <cellStyle name="20% - 强调文字颜色 6 3" xfId="205"/>
    <cellStyle name="20% - 强调文字颜色 6 4" xfId="207"/>
    <cellStyle name="20% - 强调文字颜色 6 5" xfId="211"/>
    <cellStyle name="20% - 强调文字颜色 6 6" xfId="215"/>
    <cellStyle name="20% - 强调文字颜色 6 7" xfId="218"/>
    <cellStyle name="40% - 强调文字颜色 1 2" xfId="220"/>
    <cellStyle name="40% - 强调文字颜色 1 2 2" xfId="224"/>
    <cellStyle name="40% - 强调文字颜色 1 2 2 2" xfId="225"/>
    <cellStyle name="40% - 强调文字颜色 1 2 3" xfId="227"/>
    <cellStyle name="40% - 强调文字颜色 1 2 4" xfId="229"/>
    <cellStyle name="40% - 强调文字颜色 1 2 5" xfId="231"/>
    <cellStyle name="40% - 强调文字颜色 1 2 6" xfId="234"/>
    <cellStyle name="40% - 强调文字颜色 1 3" xfId="236"/>
    <cellStyle name="40% - 强调文字颜色 1 4" xfId="239"/>
    <cellStyle name="40% - 强调文字颜色 1 5" xfId="240"/>
    <cellStyle name="40% - 强调文字颜色 1 6" xfId="241"/>
    <cellStyle name="40% - 强调文字颜色 1 7" xfId="242"/>
    <cellStyle name="40% - 强调文字颜色 2 2" xfId="70"/>
    <cellStyle name="40% - 强调文字颜色 2 2 2" xfId="245"/>
    <cellStyle name="40% - 强调文字颜色 2 2 2 2" xfId="247"/>
    <cellStyle name="40% - 强调文字颜色 2 2 3" xfId="249"/>
    <cellStyle name="40% - 强调文字颜色 2 2 4" xfId="251"/>
    <cellStyle name="40% - 强调文字颜色 2 2 5" xfId="252"/>
    <cellStyle name="40% - 强调文字颜色 2 2 6" xfId="254"/>
    <cellStyle name="40% - 强调文字颜色 2 3" xfId="83"/>
    <cellStyle name="40% - 强调文字颜色 2 4" xfId="88"/>
    <cellStyle name="40% - 强调文字颜色 2 5" xfId="91"/>
    <cellStyle name="40% - 强调文字颜色 2 6" xfId="258"/>
    <cellStyle name="40% - 强调文字颜色 2 7" xfId="164"/>
    <cellStyle name="40% - 强调文字颜色 3 2" xfId="259"/>
    <cellStyle name="40% - 强调文字颜色 3 2 2" xfId="260"/>
    <cellStyle name="40% - 强调文字颜色 3 2 2 2" xfId="261"/>
    <cellStyle name="40% - 强调文字颜色 3 2 3" xfId="263"/>
    <cellStyle name="40% - 强调文字颜色 3 2 4" xfId="262"/>
    <cellStyle name="40% - 强调文字颜色 3 2 5" xfId="265"/>
    <cellStyle name="40% - 强调文字颜色 3 2 6" xfId="266"/>
    <cellStyle name="40% - 强调文字颜色 3 3" xfId="267"/>
    <cellStyle name="40% - 强调文字颜色 3 4" xfId="268"/>
    <cellStyle name="40% - 强调文字颜色 3 5" xfId="270"/>
    <cellStyle name="40% - 强调文字颜色 3 6" xfId="272"/>
    <cellStyle name="40% - 强调文字颜色 3 7" xfId="274"/>
    <cellStyle name="40% - 强调文字颜色 4 2" xfId="32"/>
    <cellStyle name="40% - 强调文字颜色 4 2 2" xfId="276"/>
    <cellStyle name="40% - 强调文字颜色 4 2 2 2" xfId="278"/>
    <cellStyle name="40% - 强调文字颜色 4 2 3" xfId="279"/>
    <cellStyle name="40% - 强调文字颜色 4 2 4" xfId="280"/>
    <cellStyle name="40% - 强调文字颜色 4 2 5" xfId="281"/>
    <cellStyle name="40% - 强调文字颜色 4 2 6" xfId="283"/>
    <cellStyle name="40% - 强调文字颜色 4 3" xfId="286"/>
    <cellStyle name="40% - 强调文字颜色 4 4" xfId="191"/>
    <cellStyle name="40% - 强调文字颜色 4 5" xfId="198"/>
    <cellStyle name="40% - 强调文字颜色 4 6" xfId="199"/>
    <cellStyle name="40% - 强调文字颜色 4 7" xfId="201"/>
    <cellStyle name="40% - 强调文字颜色 5 2" xfId="288"/>
    <cellStyle name="40% - 强调文字颜色 5 2 2" xfId="212"/>
    <cellStyle name="40% - 强调文字颜色 5 2 2 2" xfId="289"/>
    <cellStyle name="40% - 强调文字颜色 5 2 3" xfId="216"/>
    <cellStyle name="40% - 强调文字颜色 5 2 4" xfId="219"/>
    <cellStyle name="40% - 强调文字颜色 5 2 5" xfId="294"/>
    <cellStyle name="40% - 强调文字颜色 5 2 6" xfId="295"/>
    <cellStyle name="40% - 强调文字颜色 5 3" xfId="298"/>
    <cellStyle name="40% - 强调文字颜色 5 4" xfId="300"/>
    <cellStyle name="40% - 强调文字颜色 5 5" xfId="302"/>
    <cellStyle name="40% - 强调文字颜色 5 6" xfId="305"/>
    <cellStyle name="40% - 强调文字颜色 5 7" xfId="38"/>
    <cellStyle name="40% - 强调文字颜色 6 2" xfId="306"/>
    <cellStyle name="40% - 强调文字颜色 6 2 2" xfId="310"/>
    <cellStyle name="40% - 强调文字颜色 6 2 2 2" xfId="313"/>
    <cellStyle name="40% - 强调文字颜色 6 2 3" xfId="318"/>
    <cellStyle name="40% - 强调文字颜色 6 2 4" xfId="321"/>
    <cellStyle name="40% - 强调文字颜色 6 2 5" xfId="324"/>
    <cellStyle name="40% - 强调文字颜色 6 2 6" xfId="326"/>
    <cellStyle name="40% - 强调文字颜色 6 3" xfId="327"/>
    <cellStyle name="40% - 强调文字颜色 6 4" xfId="329"/>
    <cellStyle name="40% - 强调文字颜色 6 5" xfId="39"/>
    <cellStyle name="40% - 强调文字颜色 6 6" xfId="331"/>
    <cellStyle name="40% - 强调文字颜色 6 7" xfId="333"/>
    <cellStyle name="60% - 强调文字颜色 1 2" xfId="121"/>
    <cellStyle name="60% - 强调文字颜色 1 2 2" xfId="335"/>
    <cellStyle name="60% - 强调文字颜色 1 2 2 2" xfId="337"/>
    <cellStyle name="60% - 强调文字颜色 1 2 3" xfId="340"/>
    <cellStyle name="60% - 强调文字颜色 1 2 4" xfId="342"/>
    <cellStyle name="60% - 强调文字颜色 1 2 5" xfId="343"/>
    <cellStyle name="60% - 强调文字颜色 1 2 6" xfId="346"/>
    <cellStyle name="60% - 强调文字颜色 1 3" xfId="125"/>
    <cellStyle name="60% - 强调文字颜色 1 4" xfId="127"/>
    <cellStyle name="60% - 强调文字颜色 1 5" xfId="129"/>
    <cellStyle name="60% - 强调文字颜色 1 6" xfId="348"/>
    <cellStyle name="60% - 强调文字颜色 2 2" xfId="147"/>
    <cellStyle name="60% - 强调文字颜色 2 2 2" xfId="24"/>
    <cellStyle name="60% - 强调文字颜色 2 2 2 2" xfId="29"/>
    <cellStyle name="60% - 强调文字颜色 2 2 3" xfId="350"/>
    <cellStyle name="60% - 强调文字颜色 2 2 4" xfId="352"/>
    <cellStyle name="60% - 强调文字颜色 2 2 5" xfId="354"/>
    <cellStyle name="60% - 强调文字颜色 2 2 6" xfId="314"/>
    <cellStyle name="60% - 强调文字颜色 2 3" xfId="17"/>
    <cellStyle name="60% - 强调文字颜色 2 4" xfId="150"/>
    <cellStyle name="60% - 强调文字颜色 2 5" xfId="153"/>
    <cellStyle name="60% - 强调文字颜色 2 6" xfId="357"/>
    <cellStyle name="60% - 强调文字颜色 3 2" xfId="178"/>
    <cellStyle name="60% - 强调文字颜色 3 2 2" xfId="358"/>
    <cellStyle name="60% - 强调文字颜色 3 2 2 2" xfId="102"/>
    <cellStyle name="60% - 强调文字颜色 3 2 3" xfId="359"/>
    <cellStyle name="60% - 强调文字颜色 3 2 4" xfId="360"/>
    <cellStyle name="60% - 强调文字颜色 3 2 5" xfId="361"/>
    <cellStyle name="60% - 强调文字颜色 3 2 6" xfId="362"/>
    <cellStyle name="60% - 强调文字颜色 3 3" xfId="180"/>
    <cellStyle name="60% - 强调文字颜色 3 4" xfId="183"/>
    <cellStyle name="60% - 强调文字颜色 3 5" xfId="185"/>
    <cellStyle name="60% - 强调文字颜色 3 6" xfId="363"/>
    <cellStyle name="60% - 强调文字颜色 4 2" xfId="209"/>
    <cellStyle name="60% - 强调文字颜色 4 2 2" xfId="330"/>
    <cellStyle name="60% - 强调文字颜色 4 2 2 2" xfId="14"/>
    <cellStyle name="60% - 强调文字颜色 4 2 3" xfId="40"/>
    <cellStyle name="60% - 强调文字颜色 4 2 4" xfId="332"/>
    <cellStyle name="60% - 强调文字颜色 4 2 5" xfId="334"/>
    <cellStyle name="60% - 强调文字颜色 4 2 6" xfId="364"/>
    <cellStyle name="60% - 强调文字颜色 4 3" xfId="210"/>
    <cellStyle name="60% - 强调文字颜色 4 4" xfId="214"/>
    <cellStyle name="60% - 强调文字颜色 4 5" xfId="217"/>
    <cellStyle name="60% - 强调文字颜色 4 6" xfId="293"/>
    <cellStyle name="60% - 强调文字颜色 5 2" xfId="366"/>
    <cellStyle name="60% - 强调文字颜色 5 2 2" xfId="369"/>
    <cellStyle name="60% - 强调文字颜色 5 2 2 2" xfId="61"/>
    <cellStyle name="60% - 强调文字颜色 5 2 3" xfId="372"/>
    <cellStyle name="60% - 强调文字颜色 5 2 4" xfId="374"/>
    <cellStyle name="60% - 强调文字颜色 5 2 5" xfId="377"/>
    <cellStyle name="60% - 强调文字颜色 5 2 6" xfId="380"/>
    <cellStyle name="60% - 强调文字颜色 5 3" xfId="382"/>
    <cellStyle name="60% - 强调文字颜色 5 4" xfId="384"/>
    <cellStyle name="60% - 强调文字颜色 5 5" xfId="385"/>
    <cellStyle name="60% - 强调文字颜色 5 6" xfId="386"/>
    <cellStyle name="60% - 强调文字颜色 6 2" xfId="387"/>
    <cellStyle name="60% - 强调文字颜色 6 2 2" xfId="389"/>
    <cellStyle name="60% - 强调文字颜色 6 2 2 2" xfId="85"/>
    <cellStyle name="60% - 强调文字颜色 6 2 3" xfId="392"/>
    <cellStyle name="60% - 强调文字颜色 6 2 4" xfId="189"/>
    <cellStyle name="60% - 强调文字颜色 6 2 5" xfId="206"/>
    <cellStyle name="60% - 强调文字颜色 6 2 6" xfId="208"/>
    <cellStyle name="60% - 强调文字颜色 6 3" xfId="393"/>
    <cellStyle name="60% - 强调文字颜色 6 4" xfId="394"/>
    <cellStyle name="60% - 强调文字颜色 6 5" xfId="395"/>
    <cellStyle name="60% - 强调文字颜色 6 6" xfId="397"/>
    <cellStyle name="标题 1 2" xfId="398"/>
    <cellStyle name="标题 1 2 2" xfId="400"/>
    <cellStyle name="标题 1 2 2 2" xfId="403"/>
    <cellStyle name="标题 1 2 3" xfId="407"/>
    <cellStyle name="标题 1 2 4" xfId="112"/>
    <cellStyle name="标题 1 2 5" xfId="409"/>
    <cellStyle name="标题 1 3" xfId="410"/>
    <cellStyle name="标题 1 4" xfId="412"/>
    <cellStyle name="标题 2 2" xfId="415"/>
    <cellStyle name="标题 2 2 2" xfId="417"/>
    <cellStyle name="标题 2 2 2 2" xfId="232"/>
    <cellStyle name="标题 2 2 3" xfId="419"/>
    <cellStyle name="标题 2 2 4" xfId="307"/>
    <cellStyle name="标题 2 2 5" xfId="328"/>
    <cellStyle name="标题 2 3" xfId="421"/>
    <cellStyle name="标题 2 4" xfId="423"/>
    <cellStyle name="标题 3 2" xfId="426"/>
    <cellStyle name="标题 3 2 2" xfId="428"/>
    <cellStyle name="标题 3 2 2 2" xfId="430"/>
    <cellStyle name="标题 3 2 3" xfId="433"/>
    <cellStyle name="标题 3 2 4" xfId="336"/>
    <cellStyle name="标题 3 2 5" xfId="435"/>
    <cellStyle name="标题 3 3" xfId="438"/>
    <cellStyle name="标题 3 4" xfId="441"/>
    <cellStyle name="标题 4 2" xfId="378"/>
    <cellStyle name="标题 4 2 2" xfId="442"/>
    <cellStyle name="标题 4 2 2 2" xfId="443"/>
    <cellStyle name="标题 4 2 3" xfId="444"/>
    <cellStyle name="标题 4 2 4" xfId="446"/>
    <cellStyle name="标题 4 2 5" xfId="450"/>
    <cellStyle name="标题 4 3" xfId="381"/>
    <cellStyle name="标题 4 4" xfId="277"/>
    <cellStyle name="标题 5" xfId="10"/>
    <cellStyle name="标题 5 2" xfId="451"/>
    <cellStyle name="标题 5 2 2" xfId="453"/>
    <cellStyle name="标题 5 3" xfId="457"/>
    <cellStyle name="标题 5 4" xfId="52"/>
    <cellStyle name="标题 5 5" xfId="54"/>
    <cellStyle name="标题 6" xfId="459"/>
    <cellStyle name="标题 7" xfId="462"/>
    <cellStyle name="差 2" xfId="464"/>
    <cellStyle name="差 2 2" xfId="466"/>
    <cellStyle name="差 2 2 2" xfId="470"/>
    <cellStyle name="差 2 3" xfId="471"/>
    <cellStyle name="差 2 4" xfId="468"/>
    <cellStyle name="差 2 5" xfId="472"/>
    <cellStyle name="差 2 6" xfId="474"/>
    <cellStyle name="差 3" xfId="475"/>
    <cellStyle name="差 4" xfId="477"/>
    <cellStyle name="差 5" xfId="478"/>
    <cellStyle name="差 6" xfId="28"/>
    <cellStyle name="常规" xfId="0" builtinId="0"/>
    <cellStyle name="常规 10" xfId="480"/>
    <cellStyle name="常规 10 2" xfId="482"/>
    <cellStyle name="常规 10 2 2" xfId="484"/>
    <cellStyle name="常规 10 2 2 2" xfId="485"/>
    <cellStyle name="常规 10 2 3" xfId="487"/>
    <cellStyle name="常规 10 3" xfId="488"/>
    <cellStyle name="常规 10 3 2" xfId="490"/>
    <cellStyle name="常规 10 3 2 2" xfId="492"/>
    <cellStyle name="常规 10 3 3" xfId="494"/>
    <cellStyle name="常规 11" xfId="496"/>
    <cellStyle name="常规 11 2" xfId="253"/>
    <cellStyle name="常规 11 2 2" xfId="497"/>
    <cellStyle name="常规 11 2 2 2" xfId="498"/>
    <cellStyle name="常规 11 2 3" xfId="499"/>
    <cellStyle name="常规 11 3" xfId="255"/>
    <cellStyle name="常规 11 3 2" xfId="500"/>
    <cellStyle name="常规 11 3 2 2" xfId="502"/>
    <cellStyle name="常规 11 3 3" xfId="504"/>
    <cellStyle name="常规 11 4" xfId="79"/>
    <cellStyle name="常规 11 4 2" xfId="11"/>
    <cellStyle name="常规 11 4 2 2" xfId="452"/>
    <cellStyle name="常规 11 4 3" xfId="460"/>
    <cellStyle name="常规 11 5" xfId="68"/>
    <cellStyle name="常规 11 5 2" xfId="243"/>
    <cellStyle name="常规 11 6" xfId="81"/>
    <cellStyle name="常规 11 7" xfId="86"/>
    <cellStyle name="常规 12" xfId="505"/>
    <cellStyle name="常规 13" xfId="506"/>
    <cellStyle name="常规 13 2" xfId="473"/>
    <cellStyle name="常规 14" xfId="509"/>
    <cellStyle name="常规 14 2" xfId="511"/>
    <cellStyle name="常规 15" xfId="292"/>
    <cellStyle name="常规 15 2" xfId="513"/>
    <cellStyle name="常规 15 2 2" xfId="514"/>
    <cellStyle name="常规 15 2 2 2" xfId="197"/>
    <cellStyle name="常规 15 2 3" xfId="515"/>
    <cellStyle name="常规 15 3" xfId="416"/>
    <cellStyle name="常规 15 3 2" xfId="230"/>
    <cellStyle name="常规 15 4" xfId="418"/>
    <cellStyle name="常规 16" xfId="519"/>
    <cellStyle name="常规 16 2" xfId="479"/>
    <cellStyle name="常规 16 2 2" xfId="481"/>
    <cellStyle name="常规 16 3" xfId="495"/>
    <cellStyle name="常规 17" xfId="521"/>
    <cellStyle name="常规 18" xfId="503"/>
    <cellStyle name="常规 19" xfId="406"/>
    <cellStyle name="常规 2" xfId="345"/>
    <cellStyle name="常规 2 10" xfId="523"/>
    <cellStyle name="常规 2 10 2" xfId="508"/>
    <cellStyle name="常规 2 10 2 2" xfId="510"/>
    <cellStyle name="常规 2 10 2 2 2" xfId="124"/>
    <cellStyle name="常规 2 10 2 3" xfId="524"/>
    <cellStyle name="常规 2 10 3" xfId="290"/>
    <cellStyle name="常规 2 10 3 2" xfId="512"/>
    <cellStyle name="常规 2 10 4" xfId="516"/>
    <cellStyle name="常规 2 11" xfId="526"/>
    <cellStyle name="常规 2 11 2" xfId="527"/>
    <cellStyle name="常规 2 11 2 2" xfId="529"/>
    <cellStyle name="常规 2 11 2 2 2" xfId="531"/>
    <cellStyle name="常规 2 11 2 3" xfId="534"/>
    <cellStyle name="常规 2 11 3" xfId="535"/>
    <cellStyle name="常规 2 11 3 2" xfId="74"/>
    <cellStyle name="常规 2 11 4" xfId="536"/>
    <cellStyle name="常规 2 12" xfId="539"/>
    <cellStyle name="常规 2 12 2" xfId="541"/>
    <cellStyle name="常规 2 12 2 2" xfId="543"/>
    <cellStyle name="常规 2 12 2 2 2" xfId="338"/>
    <cellStyle name="常规 2 12 2 3" xfId="546"/>
    <cellStyle name="常规 2 12 3" xfId="548"/>
    <cellStyle name="常规 2 12 3 2" xfId="549"/>
    <cellStyle name="常规 2 12 4" xfId="550"/>
    <cellStyle name="常规 2 13" xfId="552"/>
    <cellStyle name="常规 2 13 2" xfId="554"/>
    <cellStyle name="常规 2 13 2 2" xfId="555"/>
    <cellStyle name="常规 2 13 2 2 2" xfId="273"/>
    <cellStyle name="常规 2 13 2 3" xfId="556"/>
    <cellStyle name="常规 2 13 3" xfId="558"/>
    <cellStyle name="常规 2 13 3 2" xfId="559"/>
    <cellStyle name="常规 2 13 4" xfId="561"/>
    <cellStyle name="常规 2 14" xfId="562"/>
    <cellStyle name="常规 2 14 2" xfId="115"/>
    <cellStyle name="常规 2 14 2 2" xfId="563"/>
    <cellStyle name="常规 2 14 2 2 2" xfId="540"/>
    <cellStyle name="常规 2 14 2 3" xfId="2"/>
    <cellStyle name="常规 2 14 3" xfId="117"/>
    <cellStyle name="常规 2 14 3 2" xfId="565"/>
    <cellStyle name="常规 2 14 4" xfId="119"/>
    <cellStyle name="常规 2 15" xfId="568"/>
    <cellStyle name="常规 2 15 2" xfId="570"/>
    <cellStyle name="常规 2 15 2 2" xfId="507"/>
    <cellStyle name="常规 2 15 3" xfId="135"/>
    <cellStyle name="常规 2 16" xfId="544"/>
    <cellStyle name="常规 2 16 2" xfId="339"/>
    <cellStyle name="常规 2 16 2 2" xfId="571"/>
    <cellStyle name="常规 2 16 3" xfId="341"/>
    <cellStyle name="常规 2 17" xfId="547"/>
    <cellStyle name="常规 2 17 2" xfId="574"/>
    <cellStyle name="常规 2 17 2 2" xfId="576"/>
    <cellStyle name="常规 2 17 3" xfId="577"/>
    <cellStyle name="常规 2 18" xfId="579"/>
    <cellStyle name="常规 2 18 2" xfId="445"/>
    <cellStyle name="常规 2 18 2 2" xfId="34"/>
    <cellStyle name="常规 2 18 3" xfId="448"/>
    <cellStyle name="常规 2 19" xfId="573"/>
    <cellStyle name="常规 2 19 2" xfId="575"/>
    <cellStyle name="常规 2 19 2 2" xfId="581"/>
    <cellStyle name="常规 2 19 3" xfId="582"/>
    <cellStyle name="常规 2 2" xfId="584"/>
    <cellStyle name="常规 2 2 10" xfId="309"/>
    <cellStyle name="常规 2 2 10 2" xfId="311"/>
    <cellStyle name="常规 2 2 10 2 2" xfId="585"/>
    <cellStyle name="常规 2 2 10 3" xfId="222"/>
    <cellStyle name="常规 2 2 11" xfId="316"/>
    <cellStyle name="常规 2 2 11 2" xfId="587"/>
    <cellStyle name="常规 2 2 12" xfId="319"/>
    <cellStyle name="常规 2 2 13" xfId="322"/>
    <cellStyle name="常规 2 2 14" xfId="325"/>
    <cellStyle name="常规 2 2 15" xfId="158"/>
    <cellStyle name="常规 2 2 16" xfId="165"/>
    <cellStyle name="常规 2 2 17" xfId="168"/>
    <cellStyle name="常规 2 2 18" xfId="171"/>
    <cellStyle name="常规 2 2 19" xfId="173"/>
    <cellStyle name="常规 2 2 2" xfId="589"/>
    <cellStyle name="常规 2 2 2 10" xfId="591"/>
    <cellStyle name="常规 2 2 2 10 2" xfId="396"/>
    <cellStyle name="常规 2 2 2 11" xfId="553"/>
    <cellStyle name="常规 2 2 2 12" xfId="557"/>
    <cellStyle name="常规 2 2 2 13" xfId="560"/>
    <cellStyle name="常规 2 2 2 2" xfId="233"/>
    <cellStyle name="常规 2 2 2 2 2" xfId="592"/>
    <cellStyle name="常规 2 2 2 2 2 2" xfId="593"/>
    <cellStyle name="常规 2 2 2 2 2 2 2" xfId="594"/>
    <cellStyle name="常规 2 2 2 2 2 3" xfId="31"/>
    <cellStyle name="常规 2 2 2 2 2 4" xfId="595"/>
    <cellStyle name="常规 2 2 2 2 2 5" xfId="596"/>
    <cellStyle name="常规 2 2 2 2 3" xfId="597"/>
    <cellStyle name="常规 2 2 2 2 4" xfId="424"/>
    <cellStyle name="常规 2 2 2 2 5" xfId="436"/>
    <cellStyle name="常规 2 2 2 2 6" xfId="439"/>
    <cellStyle name="常规 2 2 2 3" xfId="598"/>
    <cellStyle name="常规 2 2 2 4" xfId="47"/>
    <cellStyle name="常规 2 2 2 5" xfId="35"/>
    <cellStyle name="常规 2 2 2 6" xfId="55"/>
    <cellStyle name="常规 2 2 2 7" xfId="56"/>
    <cellStyle name="常规 2 2 2 8" xfId="59"/>
    <cellStyle name="常规 2 2 2 8 2" xfId="140"/>
    <cellStyle name="常规 2 2 2 8 2 2" xfId="449"/>
    <cellStyle name="常规 2 2 2 8 3" xfId="143"/>
    <cellStyle name="常规 2 2 2 9" xfId="63"/>
    <cellStyle name="常规 2 2 2 9 2" xfId="600"/>
    <cellStyle name="常规 2 2 2 9 2 2" xfId="602"/>
    <cellStyle name="常规 2 2 2 9 3" xfId="604"/>
    <cellStyle name="常规 2 2 20" xfId="159"/>
    <cellStyle name="常规 2 2 21" xfId="166"/>
    <cellStyle name="常规 2 2 3" xfId="605"/>
    <cellStyle name="常规 2 2 3 2" xfId="608"/>
    <cellStyle name="常规 2 2 3 2 2" xfId="610"/>
    <cellStyle name="常规 2 2 3 2 2 2" xfId="612"/>
    <cellStyle name="常规 2 2 3 2 3" xfId="155"/>
    <cellStyle name="常规 2 2 3 3" xfId="615"/>
    <cellStyle name="常规 2 2 3 3 2" xfId="391"/>
    <cellStyle name="常规 2 2 3 4" xfId="618"/>
    <cellStyle name="常规 2 2 4" xfId="4"/>
    <cellStyle name="常规 2 2 4 2" xfId="317"/>
    <cellStyle name="常规 2 2 4 2 2" xfId="588"/>
    <cellStyle name="常规 2 2 4 2 2 2" xfId="619"/>
    <cellStyle name="常规 2 2 4 2 3" xfId="621"/>
    <cellStyle name="常规 2 2 4 3" xfId="320"/>
    <cellStyle name="常规 2 2 4 3 2" xfId="623"/>
    <cellStyle name="常规 2 2 4 4" xfId="323"/>
    <cellStyle name="常规 2 2 5" xfId="625"/>
    <cellStyle name="常规 2 2 5 2" xfId="627"/>
    <cellStyle name="常规 2 2 5 2 2" xfId="628"/>
    <cellStyle name="常规 2 2 5 2 2 2" xfId="631"/>
    <cellStyle name="常规 2 2 5 2 3" xfId="632"/>
    <cellStyle name="常规 2 2 5 3" xfId="465"/>
    <cellStyle name="常规 2 2 5 3 2" xfId="467"/>
    <cellStyle name="常规 2 2 5 4" xfId="476"/>
    <cellStyle name="常规 2 2 6" xfId="399"/>
    <cellStyle name="常规 2 2 6 2" xfId="401"/>
    <cellStyle name="常规 2 2 6 2 2" xfId="404"/>
    <cellStyle name="常规 2 2 6 2 2 2" xfId="633"/>
    <cellStyle name="常规 2 2 6 2 3" xfId="634"/>
    <cellStyle name="常规 2 2 6 3" xfId="408"/>
    <cellStyle name="常规 2 2 6 3 2" xfId="636"/>
    <cellStyle name="常规 2 2 6 4" xfId="113"/>
    <cellStyle name="常规 2 2 7" xfId="411"/>
    <cellStyle name="常规 2 2 7 2" xfId="638"/>
    <cellStyle name="常规 2 2 7 2 2" xfId="456"/>
    <cellStyle name="常规 2 2 7 2 2 2" xfId="58"/>
    <cellStyle name="常规 2 2 7 2 3" xfId="50"/>
    <cellStyle name="常规 2 2 7 3" xfId="532"/>
    <cellStyle name="常规 2 2 7 3 2" xfId="640"/>
    <cellStyle name="常规 2 2 7 4" xfId="564"/>
    <cellStyle name="常规 2 2 8" xfId="413"/>
    <cellStyle name="常规 2 2 8 2" xfId="62"/>
    <cellStyle name="常规 2 2 8 2 2" xfId="367"/>
    <cellStyle name="常规 2 2 8 2 2 2" xfId="370"/>
    <cellStyle name="常规 2 2 8 2 3" xfId="383"/>
    <cellStyle name="常规 2 2 8 3" xfId="64"/>
    <cellStyle name="常规 2 2 8 3 2" xfId="388"/>
    <cellStyle name="常规 2 2 8 4" xfId="566"/>
    <cellStyle name="常规 2 2 9" xfId="641"/>
    <cellStyle name="常规 2 2 9 2" xfId="27"/>
    <cellStyle name="常规 2 2 9 2 2" xfId="644"/>
    <cellStyle name="常规 2 2 9 3" xfId="646"/>
    <cellStyle name="常规 2 20" xfId="567"/>
    <cellStyle name="常规 2 20 2" xfId="569"/>
    <cellStyle name="常规 2 21" xfId="542"/>
    <cellStyle name="常规 2 22" xfId="545"/>
    <cellStyle name="常规 2 23" xfId="578"/>
    <cellStyle name="常规 2 24" xfId="572"/>
    <cellStyle name="常规 2 25" xfId="647"/>
    <cellStyle name="常规 2 3" xfId="649"/>
    <cellStyle name="常规 2 3 10" xfId="650"/>
    <cellStyle name="常规 2 3 11" xfId="26"/>
    <cellStyle name="常规 2 3 12" xfId="645"/>
    <cellStyle name="常规 2 3 13" xfId="651"/>
    <cellStyle name="常规 2 3 14" xfId="652"/>
    <cellStyle name="常规 2 3 15" xfId="653"/>
    <cellStyle name="常规 2 3 16" xfId="580"/>
    <cellStyle name="常规 2 3 17" xfId="654"/>
    <cellStyle name="常规 2 3 2" xfId="656"/>
    <cellStyle name="常规 2 3 2 2" xfId="658"/>
    <cellStyle name="常规 2 3 2 2 2" xfId="659"/>
    <cellStyle name="常规 2 3 2 2 2 2" xfId="660"/>
    <cellStyle name="常规 2 3 2 2 2 2 2" xfId="661"/>
    <cellStyle name="常规 2 3 2 2 2 3" xfId="402"/>
    <cellStyle name="常规 2 3 2 2 3" xfId="662"/>
    <cellStyle name="常规 2 3 2 2 3 2" xfId="664"/>
    <cellStyle name="常规 2 3 2 3" xfId="665"/>
    <cellStyle name="常规 2 3 2 3 2" xfId="666"/>
    <cellStyle name="常规 2 3 2 3 2 2" xfId="668"/>
    <cellStyle name="常规 2 3 2 3 2 2 2" xfId="669"/>
    <cellStyle name="常规 2 3 2 3 2 3" xfId="455"/>
    <cellStyle name="常规 2 3 2 3 3" xfId="670"/>
    <cellStyle name="常规 2 3 2 3 3 2" xfId="672"/>
    <cellStyle name="常规 2 3 2 3 4" xfId="673"/>
    <cellStyle name="常规 2 3 2 4" xfId="69"/>
    <cellStyle name="常规 2 3 2 4 2" xfId="244"/>
    <cellStyle name="常规 2 3 2 4 2 2" xfId="246"/>
    <cellStyle name="常规 2 3 2 4 2 2 2" xfId="676"/>
    <cellStyle name="常规 2 3 2 4 2 3" xfId="365"/>
    <cellStyle name="常规 2 3 2 4 3" xfId="248"/>
    <cellStyle name="常规 2 3 2 4 3 2" xfId="677"/>
    <cellStyle name="常规 2 3 2 4 4" xfId="250"/>
    <cellStyle name="常规 2 3 2 5" xfId="82"/>
    <cellStyle name="常规 2 3 2 5 2" xfId="678"/>
    <cellStyle name="常规 2 3 2 5 2 2" xfId="679"/>
    <cellStyle name="常规 2 3 2 5 2 2 2" xfId="174"/>
    <cellStyle name="常规 2 3 2 5 2 3" xfId="643"/>
    <cellStyle name="常规 2 3 2 5 3" xfId="680"/>
    <cellStyle name="常规 2 3 2 5 3 2" xfId="681"/>
    <cellStyle name="常规 2 3 2 5 4" xfId="682"/>
    <cellStyle name="常规 2 3 2 6" xfId="87"/>
    <cellStyle name="常规 2 3 2 6 2" xfId="683"/>
    <cellStyle name="常规 2 3 2 6 2 2" xfId="684"/>
    <cellStyle name="常规 2 3 2 6 2 2 2" xfId="65"/>
    <cellStyle name="常规 2 3 2 6 2 3" xfId="685"/>
    <cellStyle name="常规 2 3 2 6 3" xfId="469"/>
    <cellStyle name="常规 2 3 2 6 3 2" xfId="686"/>
    <cellStyle name="常规 2 3 2 6 4" xfId="687"/>
    <cellStyle name="常规 2 3 2 7" xfId="90"/>
    <cellStyle name="常规 2 3 2 7 2" xfId="689"/>
    <cellStyle name="常规 2 3 2 7 2 2" xfId="6"/>
    <cellStyle name="常规 2 3 2 7 2 2 2" xfId="463"/>
    <cellStyle name="常规 2 3 2 7 2 3" xfId="691"/>
    <cellStyle name="常规 2 3 2 7 3" xfId="43"/>
    <cellStyle name="常规 2 3 2 7 3 2" xfId="693"/>
    <cellStyle name="常规 2 3 2 7 4" xfId="694"/>
    <cellStyle name="常规 2 3 2 8" xfId="257"/>
    <cellStyle name="常规 2 3 2 9" xfId="162"/>
    <cellStyle name="常规 2 3 3" xfId="696"/>
    <cellStyle name="常规 2 3 4" xfId="697"/>
    <cellStyle name="常规 2 3 5" xfId="698"/>
    <cellStyle name="常规 2 3 6" xfId="414"/>
    <cellStyle name="常规 2 3 7" xfId="420"/>
    <cellStyle name="常规 2 3 8" xfId="422"/>
    <cellStyle name="常规 2 3 8 2" xfId="699"/>
    <cellStyle name="常规 2 3 8 2 2" xfId="264"/>
    <cellStyle name="常规 2 3 8 3" xfId="429"/>
    <cellStyle name="常规 2 3 9" xfId="700"/>
    <cellStyle name="常规 2 3 9 2" xfId="701"/>
    <cellStyle name="常规 2 4" xfId="703"/>
    <cellStyle name="常规 2 4 10" xfId="690"/>
    <cellStyle name="常规 2 4 11" xfId="528"/>
    <cellStyle name="常规 2 4 12" xfId="533"/>
    <cellStyle name="常规 2 4 13" xfId="704"/>
    <cellStyle name="常规 2 4 14" xfId="705"/>
    <cellStyle name="常规 2 4 15" xfId="708"/>
    <cellStyle name="常规 2 4 16" xfId="675"/>
    <cellStyle name="常规 2 4 17" xfId="710"/>
    <cellStyle name="常规 2 4 18" xfId="712"/>
    <cellStyle name="常规 2 4 2" xfId="707"/>
    <cellStyle name="常规 2 4 2 2" xfId="713"/>
    <cellStyle name="常规 2 4 2 3" xfId="715"/>
    <cellStyle name="常规 2 4 2 3 2" xfId="717"/>
    <cellStyle name="常规 2 4 2 3 2 2" xfId="432"/>
    <cellStyle name="常规 2 4 2 3 3" xfId="718"/>
    <cellStyle name="常规 2 4 2 4" xfId="719"/>
    <cellStyle name="常规 2 4 2 4 2" xfId="126"/>
    <cellStyle name="常规 2 4 2 5" xfId="720"/>
    <cellStyle name="常规 2 4 3" xfId="674"/>
    <cellStyle name="常规 2 4 4" xfId="709"/>
    <cellStyle name="常规 2 4 5" xfId="711"/>
    <cellStyle name="常规 2 4 6" xfId="425"/>
    <cellStyle name="常规 2 4 7" xfId="437"/>
    <cellStyle name="常规 2 4 8" xfId="440"/>
    <cellStyle name="常规 2 4 8 2" xfId="347"/>
    <cellStyle name="常规 2 4 8 2 2" xfId="721"/>
    <cellStyle name="常规 2 4 8 3" xfId="722"/>
    <cellStyle name="常规 2 4 9" xfId="723"/>
    <cellStyle name="常规 2 4 9 2" xfId="356"/>
    <cellStyle name="常规 2 4_三湖中学教师2014年1－3月70%部分津补贴表" xfId="221"/>
    <cellStyle name="常规 2 5" xfId="725"/>
    <cellStyle name="常规 2 5 2" xfId="434"/>
    <cellStyle name="常规 2 5 2 2" xfId="727"/>
    <cellStyle name="常规 2 5 3" xfId="368"/>
    <cellStyle name="常规 2 5 4" xfId="371"/>
    <cellStyle name="常规 2 5 5" xfId="373"/>
    <cellStyle name="常规 2 5 6" xfId="376"/>
    <cellStyle name="常规 2 5 7" xfId="379"/>
    <cellStyle name="常规 2 5 8" xfId="275"/>
    <cellStyle name="常规 2 6" xfId="729"/>
    <cellStyle name="常规 2 6 2" xfId="730"/>
    <cellStyle name="常规 2 7" xfId="731"/>
    <cellStyle name="常规 2 8" xfId="733"/>
    <cellStyle name="常规 2 8 2" xfId="735"/>
    <cellStyle name="常规 2 8 2 2" xfId="285"/>
    <cellStyle name="常规 2 8 2 2 2" xfId="51"/>
    <cellStyle name="常规 2 8 2 3" xfId="190"/>
    <cellStyle name="常规 2 8 3" xfId="737"/>
    <cellStyle name="常规 2 8 3 2" xfId="297"/>
    <cellStyle name="常规 2 8 4" xfId="739"/>
    <cellStyle name="常规 2 9" xfId="741"/>
    <cellStyle name="常规 2 9 2" xfId="648"/>
    <cellStyle name="常规 2 9 2 2" xfId="655"/>
    <cellStyle name="常规 2 9 2 2 2" xfId="657"/>
    <cellStyle name="常规 2 9 2 3" xfId="695"/>
    <cellStyle name="常规 2 9 3" xfId="702"/>
    <cellStyle name="常规 2 9 3 2" xfId="706"/>
    <cellStyle name="常规 2 9 4" xfId="724"/>
    <cellStyle name="常规 20" xfId="291"/>
    <cellStyle name="常规 21" xfId="518"/>
    <cellStyle name="常规 22" xfId="520"/>
    <cellStyle name="常规 23" xfId="501"/>
    <cellStyle name="常规 24" xfId="405"/>
    <cellStyle name="常规 25" xfId="742"/>
    <cellStyle name="常规 3" xfId="745"/>
    <cellStyle name="常规 3 10" xfId="586"/>
    <cellStyle name="常规 3 11" xfId="620"/>
    <cellStyle name="常规 3 12" xfId="746"/>
    <cellStyle name="常规 3 13" xfId="747"/>
    <cellStyle name="常规 3 13 2" xfId="748"/>
    <cellStyle name="常规 3 13 2 2" xfId="590"/>
    <cellStyle name="常规 3 13 3" xfId="749"/>
    <cellStyle name="常规 3 14" xfId="5"/>
    <cellStyle name="常规 3 14 2" xfId="344"/>
    <cellStyle name="常规 3 14 2 2" xfId="583"/>
    <cellStyle name="常规 3 14 3" xfId="744"/>
    <cellStyle name="常规 3 15" xfId="607"/>
    <cellStyle name="常规 3 15 2" xfId="609"/>
    <cellStyle name="常规 3 16" xfId="614"/>
    <cellStyle name="常规 3 17" xfId="617"/>
    <cellStyle name="常规 3 18" xfId="750"/>
    <cellStyle name="常规 3 19" xfId="611"/>
    <cellStyle name="常规 3 2" xfId="751"/>
    <cellStyle name="常规 3 2 2" xfId="753"/>
    <cellStyle name="常规 3 2 3" xfId="755"/>
    <cellStyle name="常规 3 2 4" xfId="758"/>
    <cellStyle name="常规 3 2 5" xfId="108"/>
    <cellStyle name="常规 3 2 6" xfId="44"/>
    <cellStyle name="常规 3 20" xfId="606"/>
    <cellStyle name="常规 3 21" xfId="613"/>
    <cellStyle name="常规 3 22" xfId="616"/>
    <cellStyle name="常规 3 3" xfId="759"/>
    <cellStyle name="常规 3 4" xfId="760"/>
    <cellStyle name="常规 3 5" xfId="761"/>
    <cellStyle name="常规 3 6" xfId="763"/>
    <cellStyle name="常规 3 7" xfId="765"/>
    <cellStyle name="常规 3 8" xfId="766"/>
    <cellStyle name="常规 3 9" xfId="767"/>
    <cellStyle name="常规 4" xfId="769"/>
    <cellStyle name="常规 4 10" xfId="770"/>
    <cellStyle name="常规 4 11" xfId="30"/>
    <cellStyle name="常规 4 12" xfId="19"/>
    <cellStyle name="常规 4 13" xfId="12"/>
    <cellStyle name="常规 4 2" xfId="771"/>
    <cellStyle name="常规 4 2 2" xfId="773"/>
    <cellStyle name="常规 4 3" xfId="774"/>
    <cellStyle name="常规 4 4" xfId="772"/>
    <cellStyle name="常规 4 5" xfId="775"/>
    <cellStyle name="常规 4 6" xfId="777"/>
    <cellStyle name="常规 4 7" xfId="779"/>
    <cellStyle name="常规 4 8" xfId="780"/>
    <cellStyle name="常规 4 8 2" xfId="89"/>
    <cellStyle name="常规 4 8 2 2" xfId="688"/>
    <cellStyle name="常规 4 8 3" xfId="256"/>
    <cellStyle name="常规 4 9" xfId="781"/>
    <cellStyle name="常规 4 9 2" xfId="269"/>
    <cellStyle name="常规 4 9 2 2" xfId="783"/>
    <cellStyle name="常规 4 9 3" xfId="271"/>
    <cellStyle name="常规 5" xfId="146"/>
    <cellStyle name="常规 5 10" xfId="663"/>
    <cellStyle name="常规 5 11" xfId="635"/>
    <cellStyle name="常规 5 12" xfId="784"/>
    <cellStyle name="常规 5 13" xfId="785"/>
    <cellStyle name="常规 5 14" xfId="786"/>
    <cellStyle name="常规 5 15" xfId="787"/>
    <cellStyle name="常规 5 16" xfId="788"/>
    <cellStyle name="常规 5 17" xfId="789"/>
    <cellStyle name="常规 5 18" xfId="790"/>
    <cellStyle name="常规 5 2" xfId="23"/>
    <cellStyle name="常规 5 3" xfId="349"/>
    <cellStyle name="常规 5 4" xfId="351"/>
    <cellStyle name="常规 5 5" xfId="353"/>
    <cellStyle name="常规 5 6" xfId="312"/>
    <cellStyle name="常规 5 7" xfId="223"/>
    <cellStyle name="常规 5 8" xfId="226"/>
    <cellStyle name="常规 5 8 2" xfId="791"/>
    <cellStyle name="常规 5 8 2 2" xfId="213"/>
    <cellStyle name="常规 5 8 3" xfId="792"/>
    <cellStyle name="常规 5 9" xfId="228"/>
    <cellStyle name="常规 5 9 2" xfId="3"/>
    <cellStyle name="常规 5 9 2 2" xfId="315"/>
    <cellStyle name="常规 5 9 3" xfId="624"/>
    <cellStyle name="常规 6" xfId="16"/>
    <cellStyle name="常规 6 10" xfId="743"/>
    <cellStyle name="常规 6 11" xfId="768"/>
    <cellStyle name="常规 6 12" xfId="145"/>
    <cellStyle name="常规 6 13" xfId="15"/>
    <cellStyle name="常规 6 2" xfId="794"/>
    <cellStyle name="常规 6 2 2" xfId="304"/>
    <cellStyle name="常规 6 2 3" xfId="37"/>
    <cellStyle name="常规 6 3" xfId="796"/>
    <cellStyle name="常规 6 4" xfId="798"/>
    <cellStyle name="常规 6 5" xfId="22"/>
    <cellStyle name="常规 6 6" xfId="799"/>
    <cellStyle name="常规 6 7" xfId="801"/>
    <cellStyle name="常规 6 8" xfId="803"/>
    <cellStyle name="常规 6 8 2" xfId="804"/>
    <cellStyle name="常规 6 8 2 2" xfId="805"/>
    <cellStyle name="常规 6 8 3" xfId="93"/>
    <cellStyle name="常规 6 9" xfId="806"/>
    <cellStyle name="常规 6 9 2" xfId="757"/>
    <cellStyle name="常规 6 9 2 2" xfId="807"/>
    <cellStyle name="常规 6 9 3" xfId="107"/>
    <cellStyle name="常规 7" xfId="149"/>
    <cellStyle name="常规 7 10" xfId="808"/>
    <cellStyle name="常规 7 2" xfId="809"/>
    <cellStyle name="常规 7 3" xfId="7"/>
    <cellStyle name="常规 7 4" xfId="810"/>
    <cellStyle name="常规 7 5" xfId="811"/>
    <cellStyle name="常规 7 6" xfId="812"/>
    <cellStyle name="常规 7 7" xfId="814"/>
    <cellStyle name="常规 7 8" xfId="630"/>
    <cellStyle name="常规 7 8 2" xfId="762"/>
    <cellStyle name="常规 7 8 2 2" xfId="815"/>
    <cellStyle name="常规 7 8 3" xfId="764"/>
    <cellStyle name="常规 7 9" xfId="816"/>
    <cellStyle name="常规 7 9 2" xfId="776"/>
    <cellStyle name="常规 7 9 2 2" xfId="817"/>
    <cellStyle name="常规 7 9 3" xfId="778"/>
    <cellStyle name="常规 8" xfId="152"/>
    <cellStyle name="常规 8 2" xfId="46"/>
    <cellStyle name="常规 8 2 2" xfId="156"/>
    <cellStyle name="常规 8 2 2 2" xfId="160"/>
    <cellStyle name="常规 8 2 3" xfId="176"/>
    <cellStyle name="常规 8 3" xfId="33"/>
    <cellStyle name="常规 8 3 2" xfId="187"/>
    <cellStyle name="常规 8 3 2 2" xfId="192"/>
    <cellStyle name="常规 8 3 3" xfId="204"/>
    <cellStyle name="常规 9" xfId="355"/>
    <cellStyle name="常规 9 2" xfId="235"/>
    <cellStyle name="常规 9 2 2" xfId="800"/>
    <cellStyle name="常规 9 2 2 2" xfId="818"/>
    <cellStyle name="常规 9 2 3" xfId="802"/>
    <cellStyle name="常规 9 3" xfId="238"/>
    <cellStyle name="常规 9 3 2" xfId="813"/>
    <cellStyle name="常规 9 3 2 2" xfId="728"/>
    <cellStyle name="常规 9 3 3" xfId="629"/>
    <cellStyle name="常规_Sheet1" xfId="538"/>
    <cellStyle name="好 2" xfId="692"/>
    <cellStyle name="好 2 2" xfId="819"/>
    <cellStyle name="好 2 2 2" xfId="181"/>
    <cellStyle name="好 2 3" xfId="287"/>
    <cellStyle name="好 2 4" xfId="296"/>
    <cellStyle name="好 2 5" xfId="299"/>
    <cellStyle name="好 2 6" xfId="301"/>
    <cellStyle name="好 3" xfId="820"/>
    <cellStyle name="好 4" xfId="73"/>
    <cellStyle name="好 5" xfId="427"/>
    <cellStyle name="好 6" xfId="431"/>
    <cellStyle name="汇总 2" xfId="821"/>
    <cellStyle name="汇总 2 2" xfId="822"/>
    <cellStyle name="汇总 2 2 2" xfId="823"/>
    <cellStyle name="汇总 2 3" xfId="825"/>
    <cellStyle name="汇总 2 4" xfId="827"/>
    <cellStyle name="汇总 2 5" xfId="829"/>
    <cellStyle name="汇总 3" xfId="637"/>
    <cellStyle name="汇总 4" xfId="530"/>
    <cellStyle name="计算 2" xfId="830"/>
    <cellStyle name="计算 2 2" xfId="831"/>
    <cellStyle name="计算 2 2 2" xfId="832"/>
    <cellStyle name="计算 2 3" xfId="833"/>
    <cellStyle name="计算 2 4" xfId="834"/>
    <cellStyle name="计算 2 5" xfId="835"/>
    <cellStyle name="计算 2 6" xfId="836"/>
    <cellStyle name="计算 3" xfId="837"/>
    <cellStyle name="计算 4" xfId="60"/>
    <cellStyle name="计算 5" xfId="839"/>
    <cellStyle name="计算 6" xfId="841"/>
    <cellStyle name="检查单元格 2" xfId="824"/>
    <cellStyle name="检查单元格 2 2" xfId="842"/>
    <cellStyle name="检查单元格 2 2 2" xfId="517"/>
    <cellStyle name="检查单元格 2 3" xfId="843"/>
    <cellStyle name="检查单元格 2 4" xfId="844"/>
    <cellStyle name="检查单元格 2 5" xfId="491"/>
    <cellStyle name="检查单元格 2 6" xfId="845"/>
    <cellStyle name="检查单元格 3" xfId="826"/>
    <cellStyle name="检查单元格 4" xfId="828"/>
    <cellStyle name="检查单元格 5" xfId="846"/>
    <cellStyle name="检查单元格 6" xfId="726"/>
    <cellStyle name="解释性文本 2" xfId="642"/>
    <cellStyle name="解释性文本 2 2" xfId="20"/>
    <cellStyle name="解释性文本 2 2 2" xfId="375"/>
    <cellStyle name="解释性文本 2 3" xfId="8"/>
    <cellStyle name="解释性文本 2 4" xfId="458"/>
    <cellStyle name="解释性文本 2 5" xfId="461"/>
    <cellStyle name="解释性文本 3" xfId="848"/>
    <cellStyle name="解释性文本 4" xfId="626"/>
    <cellStyle name="警告文本 2" xfId="849"/>
    <cellStyle name="警告文本 2 2" xfId="130"/>
    <cellStyle name="警告文本 2 2 2" xfId="850"/>
    <cellStyle name="警告文本 2 3" xfId="851"/>
    <cellStyle name="警告文本 2 4" xfId="852"/>
    <cellStyle name="警告文本 2 5" xfId="853"/>
    <cellStyle name="警告文本 3" xfId="854"/>
    <cellStyle name="警告文本 4" xfId="855"/>
    <cellStyle name="链接单元格 2" xfId="856"/>
    <cellStyle name="链接单元格 2 2" xfId="857"/>
    <cellStyle name="链接单元格 2 2 2" xfId="858"/>
    <cellStyle name="链接单元格 2 3" xfId="859"/>
    <cellStyle name="链接单元格 2 4" xfId="782"/>
    <cellStyle name="链接单元格 2 5" xfId="860"/>
    <cellStyle name="链接单元格 3" xfId="48"/>
    <cellStyle name="链接单元格 4" xfId="53"/>
    <cellStyle name="强调文字颜色 1 2" xfId="861"/>
    <cellStyle name="强调文字颜色 1 2 2" xfId="862"/>
    <cellStyle name="强调文字颜色 1 2 2 2" xfId="169"/>
    <cellStyle name="强调文字颜色 1 2 3" xfId="25"/>
    <cellStyle name="强调文字颜色 1 2 4" xfId="863"/>
    <cellStyle name="强调文字颜色 1 2 5" xfId="864"/>
    <cellStyle name="强调文字颜色 1 2 6" xfId="865"/>
    <cellStyle name="强调文字颜色 1 3" xfId="867"/>
    <cellStyle name="强调文字颜色 1 4" xfId="667"/>
    <cellStyle name="强调文字颜色 1 5" xfId="454"/>
    <cellStyle name="强调文字颜色 1 6" xfId="49"/>
    <cellStyle name="强调文字颜色 2 2" xfId="868"/>
    <cellStyle name="强调文字颜色 2 2 2" xfId="869"/>
    <cellStyle name="强调文字颜色 2 2 2 2" xfId="76"/>
    <cellStyle name="强调文字颜色 2 2 3" xfId="870"/>
    <cellStyle name="强调文字颜色 2 2 4" xfId="871"/>
    <cellStyle name="强调文字颜色 2 2 5" xfId="872"/>
    <cellStyle name="强调文字颜色 2 2 6" xfId="873"/>
    <cellStyle name="强调文字颜色 2 3" xfId="874"/>
    <cellStyle name="强调文字颜色 2 4" xfId="671"/>
    <cellStyle name="强调文字颜色 2 5" xfId="639"/>
    <cellStyle name="强调文字颜色 2 6" xfId="194"/>
    <cellStyle name="强调文字颜色 3 2" xfId="875"/>
    <cellStyle name="强调文字颜色 3 2 2" xfId="877"/>
    <cellStyle name="强调文字颜色 3 2 2 2" xfId="847"/>
    <cellStyle name="强调文字颜色 3 2 3" xfId="879"/>
    <cellStyle name="强调文字颜色 3 2 4" xfId="42"/>
    <cellStyle name="强调文字颜色 3 2 5" xfId="881"/>
    <cellStyle name="强调文字颜色 3 2 6" xfId="882"/>
    <cellStyle name="强调文字颜色 3 3" xfId="522"/>
    <cellStyle name="强调文字颜色 3 4" xfId="525"/>
    <cellStyle name="强调文字颜色 3 5" xfId="537"/>
    <cellStyle name="强调文字颜色 3 6" xfId="551"/>
    <cellStyle name="强调文字颜色 4 2" xfId="883"/>
    <cellStyle name="强调文字颜色 4 2 2" xfId="884"/>
    <cellStyle name="强调文字颜色 4 2 2 2" xfId="282"/>
    <cellStyle name="强调文字颜色 4 2 3" xfId="885"/>
    <cellStyle name="强调文字颜色 4 2 4" xfId="886"/>
    <cellStyle name="强调文字颜色 4 2 5" xfId="887"/>
    <cellStyle name="强调文字颜色 4 2 6" xfId="888"/>
    <cellStyle name="强调文字颜色 4 3" xfId="889"/>
    <cellStyle name="强调文字颜色 4 4" xfId="483"/>
    <cellStyle name="强调文字颜色 4 5" xfId="486"/>
    <cellStyle name="强调文字颜色 4 6" xfId="890"/>
    <cellStyle name="强调文字颜色 5 2" xfId="138"/>
    <cellStyle name="强调文字颜色 5 2 2" xfId="447"/>
    <cellStyle name="强调文字颜色 5 2 2 2" xfId="237"/>
    <cellStyle name="强调文字颜色 5 2 3" xfId="891"/>
    <cellStyle name="强调文字颜色 5 2 4" xfId="390"/>
    <cellStyle name="强调文字颜色 5 2 5" xfId="892"/>
    <cellStyle name="强调文字颜色 5 2 6" xfId="893"/>
    <cellStyle name="强调文字颜色 5 3" xfId="141"/>
    <cellStyle name="强调文字颜色 5 4" xfId="489"/>
    <cellStyle name="强调文字颜色 5 5" xfId="493"/>
    <cellStyle name="强调文字颜色 5 6" xfId="894"/>
    <cellStyle name="强调文字颜色 6 2" xfId="599"/>
    <cellStyle name="强调文字颜色 6 2 2" xfId="601"/>
    <cellStyle name="强调文字颜色 6 2 2 2" xfId="866"/>
    <cellStyle name="强调文字颜色 6 2 3" xfId="895"/>
    <cellStyle name="强调文字颜色 6 2 4" xfId="622"/>
    <cellStyle name="强调文字颜色 6 2 5" xfId="896"/>
    <cellStyle name="强调文字颜色 6 2 6" xfId="897"/>
    <cellStyle name="强调文字颜色 6 3" xfId="603"/>
    <cellStyle name="强调文字颜色 6 4" xfId="898"/>
    <cellStyle name="强调文字颜色 6 5" xfId="899"/>
    <cellStyle name="强调文字颜色 6 6" xfId="900"/>
    <cellStyle name="适中 2" xfId="838"/>
    <cellStyle name="适中 2 2" xfId="901"/>
    <cellStyle name="适中 2 2 2" xfId="308"/>
    <cellStyle name="适中 2 3" xfId="876"/>
    <cellStyle name="适中 2 4" xfId="878"/>
    <cellStyle name="适中 2 5" xfId="41"/>
    <cellStyle name="适中 2 6" xfId="880"/>
    <cellStyle name="适中 3" xfId="840"/>
    <cellStyle name="适中 4" xfId="752"/>
    <cellStyle name="适中 5" xfId="754"/>
    <cellStyle name="适中 6" xfId="756"/>
    <cellStyle name="输出 2" xfId="902"/>
    <cellStyle name="输出 2 2" xfId="903"/>
    <cellStyle name="输出 2 2 2" xfId="714"/>
    <cellStyle name="输出 2 3" xfId="101"/>
    <cellStyle name="输出 2 4" xfId="904"/>
    <cellStyle name="输出 2 5" xfId="905"/>
    <cellStyle name="输出 2 6" xfId="716"/>
    <cellStyle name="输出 3" xfId="906"/>
    <cellStyle name="输出 4" xfId="57"/>
    <cellStyle name="输出 5" xfId="907"/>
    <cellStyle name="输出 6" xfId="908"/>
    <cellStyle name="输入 2" xfId="732"/>
    <cellStyle name="输入 2 2" xfId="734"/>
    <cellStyle name="输入 2 2 2" xfId="284"/>
    <cellStyle name="输入 2 3" xfId="736"/>
    <cellStyle name="输入 2 4" xfId="738"/>
    <cellStyle name="输入 2 5" xfId="909"/>
    <cellStyle name="输入 2 6" xfId="910"/>
    <cellStyle name="输入 3" xfId="740"/>
    <cellStyle name="输入 4" xfId="911"/>
    <cellStyle name="输入 5" xfId="912"/>
    <cellStyle name="输入 6" xfId="913"/>
    <cellStyle name="注释 2" xfId="793"/>
    <cellStyle name="注释 2 2" xfId="303"/>
    <cellStyle name="注释 2 2 2" xfId="914"/>
    <cellStyle name="注释 2 3" xfId="36"/>
    <cellStyle name="注释 2 4" xfId="915"/>
    <cellStyle name="注释 2 5" xfId="916"/>
    <cellStyle name="注释 2 6" xfId="917"/>
    <cellStyle name="注释 2 7" xfId="918"/>
    <cellStyle name="注释 2 8" xfId="919"/>
    <cellStyle name="注释 2 9" xfId="920"/>
    <cellStyle name="注释 3" xfId="795"/>
    <cellStyle name="注释 4" xfId="797"/>
    <cellStyle name="注释 5" xf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XFC71"/>
  <sheetViews>
    <sheetView tabSelected="1" zoomScale="85" zoomScaleNormal="85" workbookViewId="0">
      <selection activeCell="A4" sqref="A4:A5"/>
    </sheetView>
  </sheetViews>
  <sheetFormatPr defaultColWidth="9" defaultRowHeight="13.5"/>
  <cols>
    <col min="1" max="1" width="6.875" style="133" customWidth="1"/>
    <col min="2" max="2" width="7.75" style="133" customWidth="1"/>
    <col min="3" max="3" width="22.125" style="133" customWidth="1"/>
    <col min="4" max="4" width="7" style="133" customWidth="1"/>
    <col min="5" max="5" width="9.5" style="133" customWidth="1"/>
    <col min="6" max="6" width="9.375" style="133" customWidth="1"/>
    <col min="7" max="7" width="9.25" style="133" customWidth="1"/>
    <col min="8" max="8" width="9.25" style="133"/>
    <col min="9" max="9" width="9.625" style="133" customWidth="1"/>
    <col min="10" max="10" width="10.125" style="133" customWidth="1"/>
    <col min="11" max="11" width="10.875" style="133" customWidth="1"/>
    <col min="12" max="12" width="9.25" style="133"/>
    <col min="13" max="13" width="9.125" style="133" customWidth="1"/>
    <col min="14" max="14" width="6" style="133" customWidth="1"/>
    <col min="15" max="15" width="8.5" style="133" customWidth="1"/>
    <col min="16" max="16" width="9" style="133"/>
    <col min="17" max="17" width="9.25" style="133"/>
    <col min="18" max="16383" width="9" style="133"/>
  </cols>
  <sheetData>
    <row r="1" spans="1:17" s="127" customFormat="1" ht="33" customHeight="1">
      <c r="A1" s="176" t="s">
        <v>0</v>
      </c>
      <c r="B1" s="176"/>
      <c r="C1" s="176"/>
      <c r="D1" s="176"/>
      <c r="E1" s="176"/>
      <c r="F1" s="176"/>
      <c r="G1" s="176"/>
      <c r="H1" s="176"/>
      <c r="I1" s="176"/>
      <c r="J1" s="176"/>
      <c r="K1" s="176"/>
      <c r="L1" s="176"/>
      <c r="M1" s="176"/>
      <c r="N1" s="176"/>
      <c r="O1" s="176"/>
    </row>
    <row r="2" spans="1:17" s="128" customFormat="1" ht="42.75" customHeight="1">
      <c r="A2" s="177" t="s">
        <v>1</v>
      </c>
      <c r="B2" s="177"/>
      <c r="C2" s="177"/>
      <c r="D2" s="177"/>
      <c r="E2" s="177"/>
      <c r="F2" s="177"/>
      <c r="G2" s="177"/>
      <c r="H2" s="177"/>
      <c r="I2" s="177"/>
      <c r="J2" s="177"/>
      <c r="K2" s="177"/>
      <c r="L2" s="177"/>
      <c r="M2" s="177"/>
      <c r="N2" s="177"/>
      <c r="O2" s="177"/>
    </row>
    <row r="3" spans="1:17" s="129" customFormat="1" ht="33" customHeight="1">
      <c r="A3" s="178" t="s">
        <v>2</v>
      </c>
      <c r="B3" s="178"/>
      <c r="C3" s="178"/>
      <c r="D3" s="179" t="s">
        <v>3</v>
      </c>
      <c r="E3" s="179"/>
      <c r="F3" s="179"/>
      <c r="G3" s="134"/>
      <c r="H3" s="180" t="s">
        <v>4</v>
      </c>
      <c r="I3" s="180"/>
      <c r="J3" s="180"/>
      <c r="K3" s="180"/>
      <c r="L3" s="180"/>
      <c r="M3" s="134"/>
    </row>
    <row r="4" spans="1:17" s="128" customFormat="1" ht="27.95" customHeight="1">
      <c r="A4" s="174" t="s">
        <v>5</v>
      </c>
      <c r="B4" s="166" t="s">
        <v>6</v>
      </c>
      <c r="C4" s="166" t="s">
        <v>7</v>
      </c>
      <c r="D4" s="166" t="s">
        <v>8</v>
      </c>
      <c r="E4" s="166" t="s">
        <v>9</v>
      </c>
      <c r="F4" s="170" t="s">
        <v>10</v>
      </c>
      <c r="G4" s="171"/>
      <c r="H4" s="171"/>
      <c r="I4" s="171"/>
      <c r="J4" s="171"/>
      <c r="K4" s="172"/>
      <c r="L4" s="166" t="s">
        <v>11</v>
      </c>
      <c r="M4" s="166" t="s">
        <v>12</v>
      </c>
      <c r="N4" s="166" t="s">
        <v>13</v>
      </c>
      <c r="O4" s="168" t="s">
        <v>14</v>
      </c>
    </row>
    <row r="5" spans="1:17" s="128" customFormat="1" ht="42" customHeight="1">
      <c r="A5" s="175"/>
      <c r="B5" s="167"/>
      <c r="C5" s="167"/>
      <c r="D5" s="167"/>
      <c r="E5" s="167"/>
      <c r="F5" s="136" t="s">
        <v>15</v>
      </c>
      <c r="G5" s="137" t="s">
        <v>16</v>
      </c>
      <c r="H5" s="136" t="s">
        <v>17</v>
      </c>
      <c r="I5" s="137" t="s">
        <v>18</v>
      </c>
      <c r="J5" s="137" t="s">
        <v>19</v>
      </c>
      <c r="K5" s="137" t="s">
        <v>20</v>
      </c>
      <c r="L5" s="167"/>
      <c r="M5" s="167"/>
      <c r="N5" s="167"/>
      <c r="O5" s="169"/>
    </row>
    <row r="6" spans="1:17" s="128" customFormat="1" ht="37.5" customHeight="1">
      <c r="A6" s="138" t="s">
        <v>21</v>
      </c>
      <c r="B6" s="139" t="s">
        <v>22</v>
      </c>
      <c r="C6" s="139" t="s">
        <v>23</v>
      </c>
      <c r="D6" s="139">
        <v>1</v>
      </c>
      <c r="E6" s="139" t="s">
        <v>24</v>
      </c>
      <c r="F6" s="139">
        <v>3</v>
      </c>
      <c r="G6" s="139">
        <v>4</v>
      </c>
      <c r="H6" s="135" t="s">
        <v>25</v>
      </c>
      <c r="I6" s="139">
        <v>6</v>
      </c>
      <c r="J6" s="139" t="s">
        <v>26</v>
      </c>
      <c r="K6" s="139" t="s">
        <v>27</v>
      </c>
      <c r="L6" s="139" t="s">
        <v>28</v>
      </c>
      <c r="M6" s="139" t="s">
        <v>29</v>
      </c>
      <c r="N6" s="139">
        <v>11</v>
      </c>
      <c r="O6" s="147">
        <v>12</v>
      </c>
    </row>
    <row r="7" spans="1:17" s="130" customFormat="1" ht="21.95" customHeight="1">
      <c r="A7" s="141" t="s">
        <v>30</v>
      </c>
      <c r="B7" s="142" t="s">
        <v>31</v>
      </c>
      <c r="C7" s="142" t="s">
        <v>564</v>
      </c>
      <c r="D7" s="143">
        <v>85.5</v>
      </c>
      <c r="E7" s="144">
        <f t="shared" ref="E7:E66" si="0">D7*0.4</f>
        <v>34.200000000000003</v>
      </c>
      <c r="F7" s="144">
        <v>27.375</v>
      </c>
      <c r="G7" s="144">
        <v>64.8</v>
      </c>
      <c r="H7" s="144">
        <f t="shared" ref="H7:H66" si="1">F7+G7</f>
        <v>92.174999999999997</v>
      </c>
      <c r="I7" s="155">
        <v>1.0108999999999999</v>
      </c>
      <c r="J7" s="155">
        <f t="shared" ref="J7:J66" si="2">G7*I7</f>
        <v>65.506320000000002</v>
      </c>
      <c r="K7" s="144">
        <f t="shared" ref="K7:K66" si="3">ROUND(F7+J7,3)</f>
        <v>92.881</v>
      </c>
      <c r="L7" s="144">
        <f t="shared" ref="L7:L66" si="4">K7*0.6</f>
        <v>55.7286</v>
      </c>
      <c r="M7" s="144">
        <f t="shared" ref="M7:M66" si="5">E7+L7</f>
        <v>89.928600000000003</v>
      </c>
      <c r="N7" s="148">
        <f t="shared" ref="N7:N66" si="6">RANK(M7,$M$7:$M$66)</f>
        <v>1</v>
      </c>
      <c r="O7" s="149" t="s">
        <v>32</v>
      </c>
      <c r="Q7" s="157"/>
    </row>
    <row r="8" spans="1:17" s="130" customFormat="1" ht="21.95" customHeight="1">
      <c r="A8" s="141" t="s">
        <v>30</v>
      </c>
      <c r="B8" s="123" t="s">
        <v>33</v>
      </c>
      <c r="C8" s="123" t="s">
        <v>565</v>
      </c>
      <c r="D8" s="124">
        <v>86.5</v>
      </c>
      <c r="E8" s="144">
        <f t="shared" si="0"/>
        <v>34.6</v>
      </c>
      <c r="F8" s="144">
        <v>25.125</v>
      </c>
      <c r="G8" s="144">
        <v>65.099999999999994</v>
      </c>
      <c r="H8" s="144">
        <f t="shared" si="1"/>
        <v>90.224999999999994</v>
      </c>
      <c r="I8" s="155">
        <v>1.0108999999999999</v>
      </c>
      <c r="J8" s="155">
        <f t="shared" si="2"/>
        <v>65.80959</v>
      </c>
      <c r="K8" s="144">
        <f t="shared" si="3"/>
        <v>90.935000000000002</v>
      </c>
      <c r="L8" s="144">
        <f t="shared" si="4"/>
        <v>54.561</v>
      </c>
      <c r="M8" s="144">
        <f t="shared" si="5"/>
        <v>89.161000000000001</v>
      </c>
      <c r="N8" s="148">
        <f t="shared" si="6"/>
        <v>2</v>
      </c>
      <c r="O8" s="149" t="s">
        <v>32</v>
      </c>
    </row>
    <row r="9" spans="1:17" s="130" customFormat="1" ht="21.95" customHeight="1">
      <c r="A9" s="141" t="s">
        <v>34</v>
      </c>
      <c r="B9" s="153" t="s">
        <v>35</v>
      </c>
      <c r="C9" s="153" t="s">
        <v>566</v>
      </c>
      <c r="D9" s="154">
        <v>86</v>
      </c>
      <c r="E9" s="144">
        <f t="shared" si="0"/>
        <v>34.4</v>
      </c>
      <c r="F9" s="144">
        <v>26.875</v>
      </c>
      <c r="G9" s="144">
        <v>64.8</v>
      </c>
      <c r="H9" s="144">
        <f t="shared" si="1"/>
        <v>91.674999999999997</v>
      </c>
      <c r="I9" s="155">
        <v>0.98850000000000005</v>
      </c>
      <c r="J9" s="155">
        <f t="shared" si="2"/>
        <v>64.0548</v>
      </c>
      <c r="K9" s="144">
        <f t="shared" si="3"/>
        <v>90.93</v>
      </c>
      <c r="L9" s="144">
        <f t="shared" si="4"/>
        <v>54.558</v>
      </c>
      <c r="M9" s="144">
        <f t="shared" si="5"/>
        <v>88.957999999999998</v>
      </c>
      <c r="N9" s="148">
        <f t="shared" si="6"/>
        <v>3</v>
      </c>
      <c r="O9" s="149" t="s">
        <v>32</v>
      </c>
    </row>
    <row r="10" spans="1:17" s="130" customFormat="1" ht="21.95" customHeight="1">
      <c r="A10" s="141" t="s">
        <v>34</v>
      </c>
      <c r="B10" s="153" t="s">
        <v>36</v>
      </c>
      <c r="C10" s="153" t="s">
        <v>567</v>
      </c>
      <c r="D10" s="154">
        <v>83</v>
      </c>
      <c r="E10" s="144">
        <f t="shared" si="0"/>
        <v>33.200000000000003</v>
      </c>
      <c r="F10" s="144">
        <v>28</v>
      </c>
      <c r="G10" s="144">
        <v>64.900000000000006</v>
      </c>
      <c r="H10" s="144">
        <f t="shared" si="1"/>
        <v>92.9</v>
      </c>
      <c r="I10" s="155">
        <v>0.98850000000000005</v>
      </c>
      <c r="J10" s="155">
        <f t="shared" si="2"/>
        <v>64.153649999999999</v>
      </c>
      <c r="K10" s="144">
        <f t="shared" si="3"/>
        <v>92.153999999999996</v>
      </c>
      <c r="L10" s="144">
        <f t="shared" si="4"/>
        <v>55.292400000000001</v>
      </c>
      <c r="M10" s="144">
        <f t="shared" si="5"/>
        <v>88.492400000000004</v>
      </c>
      <c r="N10" s="148">
        <f t="shared" si="6"/>
        <v>4</v>
      </c>
      <c r="O10" s="149" t="s">
        <v>32</v>
      </c>
    </row>
    <row r="11" spans="1:17" s="130" customFormat="1" ht="21.95" customHeight="1">
      <c r="A11" s="141" t="s">
        <v>34</v>
      </c>
      <c r="B11" s="153" t="s">
        <v>37</v>
      </c>
      <c r="C11" s="153" t="s">
        <v>568</v>
      </c>
      <c r="D11" s="154">
        <v>86.5</v>
      </c>
      <c r="E11" s="144">
        <f t="shared" si="0"/>
        <v>34.6</v>
      </c>
      <c r="F11" s="144">
        <v>25</v>
      </c>
      <c r="G11" s="144">
        <v>65.400000000000006</v>
      </c>
      <c r="H11" s="144">
        <f t="shared" si="1"/>
        <v>90.4</v>
      </c>
      <c r="I11" s="155">
        <v>0.98850000000000005</v>
      </c>
      <c r="J11" s="155">
        <f t="shared" si="2"/>
        <v>64.647900000000007</v>
      </c>
      <c r="K11" s="144">
        <f t="shared" si="3"/>
        <v>89.647999999999996</v>
      </c>
      <c r="L11" s="144">
        <f t="shared" si="4"/>
        <v>53.788800000000002</v>
      </c>
      <c r="M11" s="144">
        <f t="shared" si="5"/>
        <v>88.388800000000003</v>
      </c>
      <c r="N11" s="148">
        <f t="shared" si="6"/>
        <v>5</v>
      </c>
      <c r="O11" s="149" t="s">
        <v>32</v>
      </c>
    </row>
    <row r="12" spans="1:17" s="130" customFormat="1" ht="21.95" customHeight="1">
      <c r="A12" s="141" t="s">
        <v>30</v>
      </c>
      <c r="B12" s="123" t="s">
        <v>38</v>
      </c>
      <c r="C12" s="123" t="s">
        <v>569</v>
      </c>
      <c r="D12" s="124">
        <v>82.5</v>
      </c>
      <c r="E12" s="144">
        <f t="shared" si="0"/>
        <v>33</v>
      </c>
      <c r="F12" s="144">
        <v>27.375</v>
      </c>
      <c r="G12" s="144">
        <v>63.96</v>
      </c>
      <c r="H12" s="144">
        <f t="shared" si="1"/>
        <v>91.334999999999994</v>
      </c>
      <c r="I12" s="155">
        <v>1.0108999999999999</v>
      </c>
      <c r="J12" s="155">
        <f t="shared" si="2"/>
        <v>64.657163999999995</v>
      </c>
      <c r="K12" s="144">
        <f t="shared" si="3"/>
        <v>92.031999999999996</v>
      </c>
      <c r="L12" s="144">
        <f t="shared" si="4"/>
        <v>55.219200000000001</v>
      </c>
      <c r="M12" s="144">
        <f t="shared" si="5"/>
        <v>88.219200000000001</v>
      </c>
      <c r="N12" s="148">
        <f t="shared" si="6"/>
        <v>6</v>
      </c>
      <c r="O12" s="149" t="s">
        <v>32</v>
      </c>
    </row>
    <row r="13" spans="1:17" s="130" customFormat="1" ht="21.95" customHeight="1">
      <c r="A13" s="141" t="s">
        <v>34</v>
      </c>
      <c r="B13" s="153" t="s">
        <v>39</v>
      </c>
      <c r="C13" s="153" t="s">
        <v>570</v>
      </c>
      <c r="D13" s="154">
        <v>82</v>
      </c>
      <c r="E13" s="144">
        <f t="shared" si="0"/>
        <v>32.799999999999997</v>
      </c>
      <c r="F13" s="144">
        <v>26.875</v>
      </c>
      <c r="G13" s="144">
        <v>65.92</v>
      </c>
      <c r="H13" s="144">
        <f t="shared" si="1"/>
        <v>92.795000000000002</v>
      </c>
      <c r="I13" s="155">
        <v>0.98850000000000005</v>
      </c>
      <c r="J13" s="155">
        <f t="shared" si="2"/>
        <v>65.161919999999995</v>
      </c>
      <c r="K13" s="144">
        <f t="shared" si="3"/>
        <v>92.037000000000006</v>
      </c>
      <c r="L13" s="144">
        <f t="shared" si="4"/>
        <v>55.222200000000001</v>
      </c>
      <c r="M13" s="144">
        <f t="shared" si="5"/>
        <v>88.022199999999998</v>
      </c>
      <c r="N13" s="148">
        <f t="shared" si="6"/>
        <v>7</v>
      </c>
      <c r="O13" s="149" t="s">
        <v>32</v>
      </c>
    </row>
    <row r="14" spans="1:17" s="130" customFormat="1" ht="21.95" customHeight="1">
      <c r="A14" s="141" t="s">
        <v>34</v>
      </c>
      <c r="B14" s="153" t="s">
        <v>40</v>
      </c>
      <c r="C14" s="153" t="s">
        <v>571</v>
      </c>
      <c r="D14" s="154">
        <v>83.5</v>
      </c>
      <c r="E14" s="144">
        <f t="shared" si="0"/>
        <v>33.4</v>
      </c>
      <c r="F14" s="144">
        <v>26.5</v>
      </c>
      <c r="G14" s="144">
        <v>65.099999999999994</v>
      </c>
      <c r="H14" s="144">
        <f t="shared" si="1"/>
        <v>91.6</v>
      </c>
      <c r="I14" s="155">
        <v>0.98850000000000005</v>
      </c>
      <c r="J14" s="155">
        <f t="shared" si="2"/>
        <v>64.351349999999996</v>
      </c>
      <c r="K14" s="144">
        <f t="shared" si="3"/>
        <v>90.850999999999999</v>
      </c>
      <c r="L14" s="144">
        <f t="shared" si="4"/>
        <v>54.510599999999997</v>
      </c>
      <c r="M14" s="144">
        <f t="shared" si="5"/>
        <v>87.910600000000002</v>
      </c>
      <c r="N14" s="148">
        <f t="shared" si="6"/>
        <v>8</v>
      </c>
      <c r="O14" s="149" t="s">
        <v>32</v>
      </c>
    </row>
    <row r="15" spans="1:17" s="130" customFormat="1" ht="21.95" customHeight="1">
      <c r="A15" s="141" t="s">
        <v>34</v>
      </c>
      <c r="B15" s="153" t="s">
        <v>41</v>
      </c>
      <c r="C15" s="153" t="s">
        <v>572</v>
      </c>
      <c r="D15" s="154">
        <v>85.5</v>
      </c>
      <c r="E15" s="144">
        <f t="shared" si="0"/>
        <v>34.200000000000003</v>
      </c>
      <c r="F15" s="144">
        <v>25.824999999999999</v>
      </c>
      <c r="G15" s="144">
        <v>64.3</v>
      </c>
      <c r="H15" s="144">
        <f t="shared" si="1"/>
        <v>90.125</v>
      </c>
      <c r="I15" s="155">
        <v>0.98850000000000005</v>
      </c>
      <c r="J15" s="155">
        <f t="shared" si="2"/>
        <v>63.560549999999999</v>
      </c>
      <c r="K15" s="144">
        <f t="shared" si="3"/>
        <v>89.385999999999996</v>
      </c>
      <c r="L15" s="144">
        <f t="shared" si="4"/>
        <v>53.631599999999999</v>
      </c>
      <c r="M15" s="144">
        <f t="shared" si="5"/>
        <v>87.831599999999995</v>
      </c>
      <c r="N15" s="148">
        <f t="shared" si="6"/>
        <v>9</v>
      </c>
      <c r="O15" s="149" t="s">
        <v>32</v>
      </c>
    </row>
    <row r="16" spans="1:17" s="130" customFormat="1" ht="21.95" customHeight="1">
      <c r="A16" s="141" t="s">
        <v>30</v>
      </c>
      <c r="B16" s="123" t="s">
        <v>42</v>
      </c>
      <c r="C16" s="123" t="s">
        <v>573</v>
      </c>
      <c r="D16" s="124">
        <v>83</v>
      </c>
      <c r="E16" s="144">
        <f t="shared" si="0"/>
        <v>33.200000000000003</v>
      </c>
      <c r="F16" s="144">
        <v>27.725000000000001</v>
      </c>
      <c r="G16" s="144">
        <v>60.78</v>
      </c>
      <c r="H16" s="144">
        <f t="shared" si="1"/>
        <v>88.504999999999995</v>
      </c>
      <c r="I16" s="155">
        <v>1.0108999999999999</v>
      </c>
      <c r="J16" s="155">
        <f t="shared" si="2"/>
        <v>61.442501999999998</v>
      </c>
      <c r="K16" s="144">
        <f t="shared" si="3"/>
        <v>89.168000000000006</v>
      </c>
      <c r="L16" s="144">
        <f t="shared" si="4"/>
        <v>53.500799999999998</v>
      </c>
      <c r="M16" s="144">
        <f t="shared" si="5"/>
        <v>86.700800000000001</v>
      </c>
      <c r="N16" s="148">
        <f t="shared" si="6"/>
        <v>10</v>
      </c>
      <c r="O16" s="149" t="s">
        <v>32</v>
      </c>
    </row>
    <row r="17" spans="1:15" s="130" customFormat="1" ht="21.95" customHeight="1">
      <c r="A17" s="141" t="s">
        <v>30</v>
      </c>
      <c r="B17" s="123" t="s">
        <v>43</v>
      </c>
      <c r="C17" s="123" t="s">
        <v>571</v>
      </c>
      <c r="D17" s="124">
        <v>79</v>
      </c>
      <c r="E17" s="144">
        <f t="shared" si="0"/>
        <v>31.6</v>
      </c>
      <c r="F17" s="144">
        <v>28.25</v>
      </c>
      <c r="G17" s="144">
        <v>62.6</v>
      </c>
      <c r="H17" s="144">
        <f t="shared" si="1"/>
        <v>90.85</v>
      </c>
      <c r="I17" s="155">
        <v>1.0108999999999999</v>
      </c>
      <c r="J17" s="155">
        <f t="shared" si="2"/>
        <v>63.282339999999998</v>
      </c>
      <c r="K17" s="144">
        <f t="shared" si="3"/>
        <v>91.531999999999996</v>
      </c>
      <c r="L17" s="144">
        <f t="shared" si="4"/>
        <v>54.919199999999996</v>
      </c>
      <c r="M17" s="144">
        <f t="shared" si="5"/>
        <v>86.519199999999998</v>
      </c>
      <c r="N17" s="148">
        <f t="shared" si="6"/>
        <v>11</v>
      </c>
      <c r="O17" s="149" t="s">
        <v>32</v>
      </c>
    </row>
    <row r="18" spans="1:15" s="130" customFormat="1" ht="21.95" customHeight="1">
      <c r="A18" s="141" t="s">
        <v>30</v>
      </c>
      <c r="B18" s="123" t="s">
        <v>44</v>
      </c>
      <c r="C18" s="123" t="s">
        <v>574</v>
      </c>
      <c r="D18" s="124">
        <v>80</v>
      </c>
      <c r="E18" s="144">
        <f t="shared" si="0"/>
        <v>32</v>
      </c>
      <c r="F18" s="144">
        <v>25.625</v>
      </c>
      <c r="G18" s="144">
        <v>64.5</v>
      </c>
      <c r="H18" s="144">
        <f t="shared" si="1"/>
        <v>90.125</v>
      </c>
      <c r="I18" s="155">
        <v>1.0108999999999999</v>
      </c>
      <c r="J18" s="155">
        <f t="shared" si="2"/>
        <v>65.203050000000005</v>
      </c>
      <c r="K18" s="144">
        <f t="shared" si="3"/>
        <v>90.828000000000003</v>
      </c>
      <c r="L18" s="144">
        <f t="shared" si="4"/>
        <v>54.4968</v>
      </c>
      <c r="M18" s="144">
        <f t="shared" si="5"/>
        <v>86.496799999999993</v>
      </c>
      <c r="N18" s="148">
        <f t="shared" si="6"/>
        <v>12</v>
      </c>
      <c r="O18" s="149" t="s">
        <v>32</v>
      </c>
    </row>
    <row r="19" spans="1:15" s="130" customFormat="1" ht="21.95" customHeight="1">
      <c r="A19" s="141" t="s">
        <v>34</v>
      </c>
      <c r="B19" s="153" t="s">
        <v>45</v>
      </c>
      <c r="C19" s="153" t="s">
        <v>575</v>
      </c>
      <c r="D19" s="154">
        <v>79.5</v>
      </c>
      <c r="E19" s="144">
        <f t="shared" si="0"/>
        <v>31.8</v>
      </c>
      <c r="F19" s="144">
        <v>26.125</v>
      </c>
      <c r="G19" s="144">
        <v>65.36</v>
      </c>
      <c r="H19" s="144">
        <f t="shared" si="1"/>
        <v>91.484999999999999</v>
      </c>
      <c r="I19" s="155">
        <v>0.98850000000000005</v>
      </c>
      <c r="J19" s="155">
        <f t="shared" si="2"/>
        <v>64.608360000000005</v>
      </c>
      <c r="K19" s="144">
        <f t="shared" si="3"/>
        <v>90.733000000000004</v>
      </c>
      <c r="L19" s="144">
        <f t="shared" si="4"/>
        <v>54.439799999999998</v>
      </c>
      <c r="M19" s="144">
        <f t="shared" si="5"/>
        <v>86.239800000000002</v>
      </c>
      <c r="N19" s="148">
        <f t="shared" si="6"/>
        <v>13</v>
      </c>
      <c r="O19" s="149" t="s">
        <v>32</v>
      </c>
    </row>
    <row r="20" spans="1:15" s="130" customFormat="1" ht="21.95" customHeight="1">
      <c r="A20" s="141" t="s">
        <v>34</v>
      </c>
      <c r="B20" s="153" t="s">
        <v>46</v>
      </c>
      <c r="C20" s="153" t="s">
        <v>576</v>
      </c>
      <c r="D20" s="154">
        <v>75.5</v>
      </c>
      <c r="E20" s="144">
        <f t="shared" si="0"/>
        <v>30.2</v>
      </c>
      <c r="F20" s="144">
        <v>27.5</v>
      </c>
      <c r="G20" s="144">
        <v>66.44</v>
      </c>
      <c r="H20" s="144">
        <f t="shared" si="1"/>
        <v>93.94</v>
      </c>
      <c r="I20" s="155">
        <v>0.98850000000000005</v>
      </c>
      <c r="J20" s="155">
        <f t="shared" si="2"/>
        <v>65.675939999999997</v>
      </c>
      <c r="K20" s="144">
        <f t="shared" si="3"/>
        <v>93.176000000000002</v>
      </c>
      <c r="L20" s="144">
        <f t="shared" si="4"/>
        <v>55.9056</v>
      </c>
      <c r="M20" s="144">
        <f t="shared" si="5"/>
        <v>86.105599999999995</v>
      </c>
      <c r="N20" s="148">
        <f t="shared" si="6"/>
        <v>14</v>
      </c>
      <c r="O20" s="149" t="s">
        <v>32</v>
      </c>
    </row>
    <row r="21" spans="1:15" s="130" customFormat="1" ht="21.95" customHeight="1">
      <c r="A21" s="141" t="s">
        <v>34</v>
      </c>
      <c r="B21" s="153" t="s">
        <v>47</v>
      </c>
      <c r="C21" s="153" t="s">
        <v>577</v>
      </c>
      <c r="D21" s="154">
        <v>76</v>
      </c>
      <c r="E21" s="144">
        <f t="shared" si="0"/>
        <v>30.4</v>
      </c>
      <c r="F21" s="144">
        <v>27.425000000000001</v>
      </c>
      <c r="G21" s="144">
        <v>65.3</v>
      </c>
      <c r="H21" s="144">
        <f t="shared" si="1"/>
        <v>92.724999999999994</v>
      </c>
      <c r="I21" s="155">
        <v>0.98850000000000005</v>
      </c>
      <c r="J21" s="155">
        <f t="shared" si="2"/>
        <v>64.549049999999994</v>
      </c>
      <c r="K21" s="144">
        <f t="shared" si="3"/>
        <v>91.974000000000004</v>
      </c>
      <c r="L21" s="144">
        <f t="shared" si="4"/>
        <v>55.184399999999997</v>
      </c>
      <c r="M21" s="144">
        <f t="shared" si="5"/>
        <v>85.584400000000002</v>
      </c>
      <c r="N21" s="148">
        <f t="shared" si="6"/>
        <v>15</v>
      </c>
      <c r="O21" s="149" t="s">
        <v>32</v>
      </c>
    </row>
    <row r="22" spans="1:15" s="130" customFormat="1" ht="21.95" customHeight="1">
      <c r="A22" s="141" t="s">
        <v>30</v>
      </c>
      <c r="B22" s="123" t="s">
        <v>48</v>
      </c>
      <c r="C22" s="123" t="s">
        <v>578</v>
      </c>
      <c r="D22" s="124">
        <v>84.5</v>
      </c>
      <c r="E22" s="144">
        <f t="shared" si="0"/>
        <v>33.799999999999997</v>
      </c>
      <c r="F22" s="144">
        <v>23.5</v>
      </c>
      <c r="G22" s="144">
        <v>61.88</v>
      </c>
      <c r="H22" s="144">
        <f t="shared" si="1"/>
        <v>85.38</v>
      </c>
      <c r="I22" s="155">
        <v>1.0108999999999999</v>
      </c>
      <c r="J22" s="155">
        <f t="shared" si="2"/>
        <v>62.554492000000003</v>
      </c>
      <c r="K22" s="144">
        <f t="shared" si="3"/>
        <v>86.054000000000002</v>
      </c>
      <c r="L22" s="144">
        <f t="shared" si="4"/>
        <v>51.632399999999997</v>
      </c>
      <c r="M22" s="144">
        <f t="shared" si="5"/>
        <v>85.432400000000001</v>
      </c>
      <c r="N22" s="148">
        <f t="shared" si="6"/>
        <v>16</v>
      </c>
      <c r="O22" s="149" t="s">
        <v>32</v>
      </c>
    </row>
    <row r="23" spans="1:15" s="130" customFormat="1" ht="21.95" customHeight="1">
      <c r="A23" s="141" t="s">
        <v>30</v>
      </c>
      <c r="B23" s="123" t="s">
        <v>49</v>
      </c>
      <c r="C23" s="123" t="s">
        <v>579</v>
      </c>
      <c r="D23" s="124">
        <v>83.5</v>
      </c>
      <c r="E23" s="144">
        <f t="shared" si="0"/>
        <v>33.4</v>
      </c>
      <c r="F23" s="144">
        <v>21.75</v>
      </c>
      <c r="G23" s="144">
        <v>63.5</v>
      </c>
      <c r="H23" s="144">
        <f t="shared" si="1"/>
        <v>85.25</v>
      </c>
      <c r="I23" s="155">
        <v>1.0108999999999999</v>
      </c>
      <c r="J23" s="155">
        <f t="shared" si="2"/>
        <v>64.192149999999998</v>
      </c>
      <c r="K23" s="144">
        <f t="shared" si="3"/>
        <v>85.941999999999993</v>
      </c>
      <c r="L23" s="144">
        <f t="shared" si="4"/>
        <v>51.565199999999997</v>
      </c>
      <c r="M23" s="144">
        <f t="shared" si="5"/>
        <v>84.965199999999996</v>
      </c>
      <c r="N23" s="148">
        <f t="shared" si="6"/>
        <v>17</v>
      </c>
      <c r="O23" s="149" t="s">
        <v>32</v>
      </c>
    </row>
    <row r="24" spans="1:15" s="130" customFormat="1" ht="21.95" customHeight="1">
      <c r="A24" s="141" t="s">
        <v>34</v>
      </c>
      <c r="B24" s="153" t="s">
        <v>50</v>
      </c>
      <c r="C24" s="153" t="s">
        <v>580</v>
      </c>
      <c r="D24" s="154">
        <v>77</v>
      </c>
      <c r="E24" s="144">
        <f t="shared" si="0"/>
        <v>30.8</v>
      </c>
      <c r="F24" s="144">
        <v>26.5</v>
      </c>
      <c r="G24" s="144">
        <v>64.3</v>
      </c>
      <c r="H24" s="144">
        <f t="shared" si="1"/>
        <v>90.8</v>
      </c>
      <c r="I24" s="155">
        <v>0.98850000000000005</v>
      </c>
      <c r="J24" s="155">
        <f t="shared" si="2"/>
        <v>63.560549999999999</v>
      </c>
      <c r="K24" s="144">
        <f t="shared" si="3"/>
        <v>90.061000000000007</v>
      </c>
      <c r="L24" s="144">
        <f t="shared" si="4"/>
        <v>54.0366</v>
      </c>
      <c r="M24" s="144">
        <f t="shared" si="5"/>
        <v>84.836600000000004</v>
      </c>
      <c r="N24" s="148">
        <f t="shared" si="6"/>
        <v>18</v>
      </c>
      <c r="O24" s="149" t="s">
        <v>32</v>
      </c>
    </row>
    <row r="25" spans="1:15" s="130" customFormat="1" ht="21.95" customHeight="1">
      <c r="A25" s="141" t="s">
        <v>30</v>
      </c>
      <c r="B25" s="123" t="s">
        <v>51</v>
      </c>
      <c r="C25" s="123" t="s">
        <v>581</v>
      </c>
      <c r="D25" s="124">
        <v>78</v>
      </c>
      <c r="E25" s="144">
        <f t="shared" si="0"/>
        <v>31.2</v>
      </c>
      <c r="F25" s="144">
        <v>22.125</v>
      </c>
      <c r="G25" s="144">
        <v>66.05</v>
      </c>
      <c r="H25" s="144">
        <f t="shared" si="1"/>
        <v>88.174999999999997</v>
      </c>
      <c r="I25" s="155">
        <v>1.0108999999999999</v>
      </c>
      <c r="J25" s="155">
        <f t="shared" si="2"/>
        <v>66.769945000000007</v>
      </c>
      <c r="K25" s="144">
        <f t="shared" si="3"/>
        <v>88.894999999999996</v>
      </c>
      <c r="L25" s="144">
        <f t="shared" si="4"/>
        <v>53.337000000000003</v>
      </c>
      <c r="M25" s="144">
        <f t="shared" si="5"/>
        <v>84.537000000000006</v>
      </c>
      <c r="N25" s="148">
        <f t="shared" si="6"/>
        <v>19</v>
      </c>
      <c r="O25" s="149" t="s">
        <v>32</v>
      </c>
    </row>
    <row r="26" spans="1:15" s="130" customFormat="1" ht="21.95" customHeight="1">
      <c r="A26" s="141" t="s">
        <v>30</v>
      </c>
      <c r="B26" s="123" t="s">
        <v>52</v>
      </c>
      <c r="C26" s="123" t="s">
        <v>582</v>
      </c>
      <c r="D26" s="124">
        <v>75</v>
      </c>
      <c r="E26" s="144">
        <f t="shared" si="0"/>
        <v>30</v>
      </c>
      <c r="F26" s="144">
        <v>25.75</v>
      </c>
      <c r="G26" s="144">
        <v>64.28</v>
      </c>
      <c r="H26" s="144">
        <f t="shared" si="1"/>
        <v>90.03</v>
      </c>
      <c r="I26" s="155">
        <v>1.0108999999999999</v>
      </c>
      <c r="J26" s="155">
        <f t="shared" si="2"/>
        <v>64.980652000000006</v>
      </c>
      <c r="K26" s="144">
        <f t="shared" si="3"/>
        <v>90.730999999999995</v>
      </c>
      <c r="L26" s="144">
        <f t="shared" si="4"/>
        <v>54.438600000000001</v>
      </c>
      <c r="M26" s="144">
        <f t="shared" si="5"/>
        <v>84.438599999999994</v>
      </c>
      <c r="N26" s="148">
        <f t="shared" si="6"/>
        <v>20</v>
      </c>
      <c r="O26" s="149" t="s">
        <v>32</v>
      </c>
    </row>
    <row r="27" spans="1:15" s="130" customFormat="1" ht="21.95" customHeight="1">
      <c r="A27" s="141" t="s">
        <v>30</v>
      </c>
      <c r="B27" s="123" t="s">
        <v>53</v>
      </c>
      <c r="C27" s="123" t="s">
        <v>583</v>
      </c>
      <c r="D27" s="124">
        <v>76</v>
      </c>
      <c r="E27" s="144">
        <f t="shared" si="0"/>
        <v>30.4</v>
      </c>
      <c r="F27" s="144">
        <v>25.3</v>
      </c>
      <c r="G27" s="144">
        <v>63.988</v>
      </c>
      <c r="H27" s="144">
        <f t="shared" si="1"/>
        <v>89.287999999999997</v>
      </c>
      <c r="I27" s="155">
        <v>1.0108999999999999</v>
      </c>
      <c r="J27" s="155">
        <f t="shared" si="2"/>
        <v>64.6854692</v>
      </c>
      <c r="K27" s="144">
        <f t="shared" si="3"/>
        <v>89.984999999999999</v>
      </c>
      <c r="L27" s="144">
        <f t="shared" si="4"/>
        <v>53.991</v>
      </c>
      <c r="M27" s="144">
        <f t="shared" si="5"/>
        <v>84.391000000000005</v>
      </c>
      <c r="N27" s="148">
        <f t="shared" si="6"/>
        <v>21</v>
      </c>
      <c r="O27" s="149" t="s">
        <v>32</v>
      </c>
    </row>
    <row r="28" spans="1:15" s="130" customFormat="1" ht="21.95" customHeight="1">
      <c r="A28" s="141" t="s">
        <v>34</v>
      </c>
      <c r="B28" s="153" t="s">
        <v>54</v>
      </c>
      <c r="C28" s="153" t="s">
        <v>584</v>
      </c>
      <c r="D28" s="154">
        <v>83</v>
      </c>
      <c r="E28" s="144">
        <f t="shared" si="0"/>
        <v>33.200000000000003</v>
      </c>
      <c r="F28" s="144">
        <v>21.625</v>
      </c>
      <c r="G28" s="144">
        <v>64.16</v>
      </c>
      <c r="H28" s="144">
        <f t="shared" si="1"/>
        <v>85.784999999999997</v>
      </c>
      <c r="I28" s="155">
        <v>0.98850000000000005</v>
      </c>
      <c r="J28" s="155">
        <f t="shared" si="2"/>
        <v>63.422159999999998</v>
      </c>
      <c r="K28" s="144">
        <f t="shared" si="3"/>
        <v>85.046999999999997</v>
      </c>
      <c r="L28" s="144">
        <f t="shared" si="4"/>
        <v>51.028199999999998</v>
      </c>
      <c r="M28" s="144">
        <f t="shared" si="5"/>
        <v>84.228200000000001</v>
      </c>
      <c r="N28" s="148">
        <f t="shared" si="6"/>
        <v>22</v>
      </c>
      <c r="O28" s="149" t="s">
        <v>32</v>
      </c>
    </row>
    <row r="29" spans="1:15" s="130" customFormat="1" ht="21.95" customHeight="1">
      <c r="A29" s="141" t="s">
        <v>30</v>
      </c>
      <c r="B29" s="123" t="s">
        <v>55</v>
      </c>
      <c r="C29" s="123" t="s">
        <v>585</v>
      </c>
      <c r="D29" s="124">
        <v>71</v>
      </c>
      <c r="E29" s="144">
        <f t="shared" si="0"/>
        <v>28.4</v>
      </c>
      <c r="F29" s="144">
        <v>26.975000000000001</v>
      </c>
      <c r="G29" s="144">
        <v>63.94</v>
      </c>
      <c r="H29" s="144">
        <f t="shared" si="1"/>
        <v>90.915000000000006</v>
      </c>
      <c r="I29" s="155">
        <v>1.0108999999999999</v>
      </c>
      <c r="J29" s="155">
        <f t="shared" si="2"/>
        <v>64.636945999999995</v>
      </c>
      <c r="K29" s="144">
        <f t="shared" si="3"/>
        <v>91.611999999999995</v>
      </c>
      <c r="L29" s="144">
        <f t="shared" si="4"/>
        <v>54.967199999999998</v>
      </c>
      <c r="M29" s="144">
        <f t="shared" si="5"/>
        <v>83.367199999999997</v>
      </c>
      <c r="N29" s="148">
        <f t="shared" si="6"/>
        <v>23</v>
      </c>
      <c r="O29" s="149" t="s">
        <v>32</v>
      </c>
    </row>
    <row r="30" spans="1:15" s="130" customFormat="1" ht="21.95" customHeight="1">
      <c r="A30" s="141" t="s">
        <v>30</v>
      </c>
      <c r="B30" s="123" t="s">
        <v>56</v>
      </c>
      <c r="C30" s="123" t="s">
        <v>586</v>
      </c>
      <c r="D30" s="124">
        <v>68.5</v>
      </c>
      <c r="E30" s="144">
        <f t="shared" si="0"/>
        <v>27.4</v>
      </c>
      <c r="F30" s="144">
        <v>26.875</v>
      </c>
      <c r="G30" s="144">
        <v>64.66</v>
      </c>
      <c r="H30" s="144">
        <f t="shared" si="1"/>
        <v>91.534999999999997</v>
      </c>
      <c r="I30" s="155">
        <v>1.0108999999999999</v>
      </c>
      <c r="J30" s="155">
        <f t="shared" si="2"/>
        <v>65.364794000000003</v>
      </c>
      <c r="K30" s="144">
        <f t="shared" si="3"/>
        <v>92.24</v>
      </c>
      <c r="L30" s="144">
        <f t="shared" si="4"/>
        <v>55.344000000000001</v>
      </c>
      <c r="M30" s="144">
        <f t="shared" si="5"/>
        <v>82.744</v>
      </c>
      <c r="N30" s="148">
        <f t="shared" si="6"/>
        <v>24</v>
      </c>
      <c r="O30" s="149" t="s">
        <v>32</v>
      </c>
    </row>
    <row r="31" spans="1:15" s="130" customFormat="1" ht="21.95" customHeight="1">
      <c r="A31" s="141" t="s">
        <v>30</v>
      </c>
      <c r="B31" s="123" t="s">
        <v>57</v>
      </c>
      <c r="C31" s="123" t="s">
        <v>587</v>
      </c>
      <c r="D31" s="124">
        <v>70.5</v>
      </c>
      <c r="E31" s="144">
        <f t="shared" si="0"/>
        <v>28.2</v>
      </c>
      <c r="F31" s="144">
        <v>25.5</v>
      </c>
      <c r="G31" s="144">
        <v>64.66</v>
      </c>
      <c r="H31" s="144">
        <f t="shared" si="1"/>
        <v>90.16</v>
      </c>
      <c r="I31" s="155">
        <v>1.0108999999999999</v>
      </c>
      <c r="J31" s="155">
        <f t="shared" si="2"/>
        <v>65.364794000000003</v>
      </c>
      <c r="K31" s="144">
        <f t="shared" si="3"/>
        <v>90.864999999999995</v>
      </c>
      <c r="L31" s="144">
        <f t="shared" si="4"/>
        <v>54.518999999999998</v>
      </c>
      <c r="M31" s="144">
        <f t="shared" si="5"/>
        <v>82.718999999999994</v>
      </c>
      <c r="N31" s="148">
        <f t="shared" si="6"/>
        <v>25</v>
      </c>
      <c r="O31" s="149" t="s">
        <v>32</v>
      </c>
    </row>
    <row r="32" spans="1:15" s="130" customFormat="1" ht="21.95" customHeight="1">
      <c r="A32" s="141" t="s">
        <v>34</v>
      </c>
      <c r="B32" s="153" t="s">
        <v>58</v>
      </c>
      <c r="C32" s="153" t="s">
        <v>588</v>
      </c>
      <c r="D32" s="154">
        <v>78</v>
      </c>
      <c r="E32" s="144">
        <f t="shared" si="0"/>
        <v>31.2</v>
      </c>
      <c r="F32" s="144">
        <v>21.875</v>
      </c>
      <c r="G32" s="144">
        <v>64.06</v>
      </c>
      <c r="H32" s="144">
        <f t="shared" si="1"/>
        <v>85.935000000000002</v>
      </c>
      <c r="I32" s="155">
        <v>0.98850000000000005</v>
      </c>
      <c r="J32" s="155">
        <f t="shared" si="2"/>
        <v>63.323309999999999</v>
      </c>
      <c r="K32" s="144">
        <f t="shared" si="3"/>
        <v>85.197999999999993</v>
      </c>
      <c r="L32" s="144">
        <f t="shared" si="4"/>
        <v>51.1188</v>
      </c>
      <c r="M32" s="144">
        <f t="shared" si="5"/>
        <v>82.318799999999996</v>
      </c>
      <c r="N32" s="148">
        <f t="shared" si="6"/>
        <v>26</v>
      </c>
      <c r="O32" s="149" t="s">
        <v>32</v>
      </c>
    </row>
    <row r="33" spans="1:15" s="130" customFormat="1" ht="21.95" customHeight="1">
      <c r="A33" s="141" t="s">
        <v>34</v>
      </c>
      <c r="B33" s="153" t="s">
        <v>59</v>
      </c>
      <c r="C33" s="153" t="s">
        <v>589</v>
      </c>
      <c r="D33" s="154">
        <v>72</v>
      </c>
      <c r="E33" s="144">
        <f t="shared" si="0"/>
        <v>28.8</v>
      </c>
      <c r="F33" s="144">
        <v>26.2</v>
      </c>
      <c r="G33" s="144">
        <v>63.5</v>
      </c>
      <c r="H33" s="144">
        <f t="shared" si="1"/>
        <v>89.7</v>
      </c>
      <c r="I33" s="155">
        <v>0.98850000000000005</v>
      </c>
      <c r="J33" s="155">
        <f t="shared" si="2"/>
        <v>62.769750000000002</v>
      </c>
      <c r="K33" s="144">
        <f t="shared" si="3"/>
        <v>88.97</v>
      </c>
      <c r="L33" s="144">
        <f t="shared" si="4"/>
        <v>53.381999999999998</v>
      </c>
      <c r="M33" s="144">
        <f t="shared" si="5"/>
        <v>82.182000000000002</v>
      </c>
      <c r="N33" s="148">
        <f t="shared" si="6"/>
        <v>27</v>
      </c>
      <c r="O33" s="149" t="s">
        <v>32</v>
      </c>
    </row>
    <row r="34" spans="1:15" s="130" customFormat="1" ht="21.95" customHeight="1">
      <c r="A34" s="141" t="s">
        <v>34</v>
      </c>
      <c r="B34" s="153" t="s">
        <v>60</v>
      </c>
      <c r="C34" s="153" t="s">
        <v>590</v>
      </c>
      <c r="D34" s="154">
        <v>75.5</v>
      </c>
      <c r="E34" s="144">
        <f t="shared" si="0"/>
        <v>30.2</v>
      </c>
      <c r="F34" s="144">
        <v>23.375</v>
      </c>
      <c r="G34" s="144">
        <v>63.7</v>
      </c>
      <c r="H34" s="144">
        <f t="shared" si="1"/>
        <v>87.075000000000003</v>
      </c>
      <c r="I34" s="155">
        <v>0.98850000000000005</v>
      </c>
      <c r="J34" s="155">
        <f t="shared" si="2"/>
        <v>62.967449999999999</v>
      </c>
      <c r="K34" s="144">
        <f t="shared" si="3"/>
        <v>86.341999999999999</v>
      </c>
      <c r="L34" s="144">
        <f t="shared" si="4"/>
        <v>51.805199999999999</v>
      </c>
      <c r="M34" s="144">
        <f t="shared" si="5"/>
        <v>82.005200000000002</v>
      </c>
      <c r="N34" s="148">
        <f t="shared" si="6"/>
        <v>28</v>
      </c>
      <c r="O34" s="149" t="s">
        <v>32</v>
      </c>
    </row>
    <row r="35" spans="1:15" s="130" customFormat="1" ht="21.95" customHeight="1">
      <c r="A35" s="141" t="s">
        <v>34</v>
      </c>
      <c r="B35" s="153" t="s">
        <v>61</v>
      </c>
      <c r="C35" s="153" t="s">
        <v>591</v>
      </c>
      <c r="D35" s="154">
        <v>74.5</v>
      </c>
      <c r="E35" s="144">
        <f t="shared" si="0"/>
        <v>29.8</v>
      </c>
      <c r="F35" s="144">
        <v>23.75</v>
      </c>
      <c r="G35" s="144">
        <v>63.5</v>
      </c>
      <c r="H35" s="144">
        <f t="shared" si="1"/>
        <v>87.25</v>
      </c>
      <c r="I35" s="155">
        <v>0.98850000000000005</v>
      </c>
      <c r="J35" s="155">
        <f t="shared" si="2"/>
        <v>62.769750000000002</v>
      </c>
      <c r="K35" s="144">
        <f t="shared" si="3"/>
        <v>86.52</v>
      </c>
      <c r="L35" s="144">
        <f t="shared" si="4"/>
        <v>51.911999999999999</v>
      </c>
      <c r="M35" s="144">
        <f t="shared" si="5"/>
        <v>81.712000000000003</v>
      </c>
      <c r="N35" s="148">
        <f t="shared" si="6"/>
        <v>29</v>
      </c>
      <c r="O35" s="149" t="s">
        <v>32</v>
      </c>
    </row>
    <row r="36" spans="1:15" s="130" customFormat="1" ht="21.95" customHeight="1">
      <c r="A36" s="141" t="s">
        <v>30</v>
      </c>
      <c r="B36" s="123" t="s">
        <v>62</v>
      </c>
      <c r="C36" s="123" t="s">
        <v>592</v>
      </c>
      <c r="D36" s="124">
        <v>77</v>
      </c>
      <c r="E36" s="144">
        <f t="shared" si="0"/>
        <v>30.8</v>
      </c>
      <c r="F36" s="144">
        <v>23.25</v>
      </c>
      <c r="G36" s="144">
        <v>60.92</v>
      </c>
      <c r="H36" s="144">
        <f t="shared" si="1"/>
        <v>84.17</v>
      </c>
      <c r="I36" s="155">
        <v>1.0108999999999999</v>
      </c>
      <c r="J36" s="155">
        <f t="shared" si="2"/>
        <v>61.584028000000004</v>
      </c>
      <c r="K36" s="144">
        <f t="shared" si="3"/>
        <v>84.834000000000003</v>
      </c>
      <c r="L36" s="144">
        <f t="shared" si="4"/>
        <v>50.900399999999998</v>
      </c>
      <c r="M36" s="144">
        <f t="shared" si="5"/>
        <v>81.700400000000002</v>
      </c>
      <c r="N36" s="148">
        <f t="shared" si="6"/>
        <v>30</v>
      </c>
      <c r="O36" s="149" t="s">
        <v>32</v>
      </c>
    </row>
    <row r="37" spans="1:15" s="130" customFormat="1" ht="21.95" customHeight="1">
      <c r="A37" s="141" t="s">
        <v>30</v>
      </c>
      <c r="B37" s="123" t="s">
        <v>63</v>
      </c>
      <c r="C37" s="123" t="s">
        <v>593</v>
      </c>
      <c r="D37" s="124">
        <v>64.5</v>
      </c>
      <c r="E37" s="144">
        <f t="shared" si="0"/>
        <v>25.8</v>
      </c>
      <c r="F37" s="144">
        <v>27.375</v>
      </c>
      <c r="G37" s="144">
        <v>64.92</v>
      </c>
      <c r="H37" s="144">
        <f t="shared" si="1"/>
        <v>92.295000000000002</v>
      </c>
      <c r="I37" s="155">
        <v>1.0108999999999999</v>
      </c>
      <c r="J37" s="155">
        <f t="shared" si="2"/>
        <v>65.627628000000001</v>
      </c>
      <c r="K37" s="144">
        <f t="shared" si="3"/>
        <v>93.003</v>
      </c>
      <c r="L37" s="144">
        <f t="shared" si="4"/>
        <v>55.8018</v>
      </c>
      <c r="M37" s="144">
        <f t="shared" si="5"/>
        <v>81.601799999999997</v>
      </c>
      <c r="N37" s="148">
        <f t="shared" si="6"/>
        <v>31</v>
      </c>
      <c r="O37" s="150"/>
    </row>
    <row r="38" spans="1:15" s="132" customFormat="1" ht="21.95" customHeight="1">
      <c r="A38" s="141" t="s">
        <v>30</v>
      </c>
      <c r="B38" s="123" t="s">
        <v>64</v>
      </c>
      <c r="C38" s="123" t="s">
        <v>594</v>
      </c>
      <c r="D38" s="124">
        <v>77</v>
      </c>
      <c r="E38" s="144">
        <f t="shared" si="0"/>
        <v>30.8</v>
      </c>
      <c r="F38" s="144">
        <v>23.5</v>
      </c>
      <c r="G38" s="144">
        <v>59.66</v>
      </c>
      <c r="H38" s="144">
        <f t="shared" si="1"/>
        <v>83.16</v>
      </c>
      <c r="I38" s="156">
        <v>1.0108999999999999</v>
      </c>
      <c r="J38" s="155">
        <f t="shared" si="2"/>
        <v>60.310293999999999</v>
      </c>
      <c r="K38" s="144">
        <f t="shared" si="3"/>
        <v>83.81</v>
      </c>
      <c r="L38" s="144">
        <f t="shared" si="4"/>
        <v>50.286000000000001</v>
      </c>
      <c r="M38" s="144">
        <f t="shared" si="5"/>
        <v>81.085999999999999</v>
      </c>
      <c r="N38" s="148">
        <f t="shared" si="6"/>
        <v>32</v>
      </c>
      <c r="O38" s="150"/>
    </row>
    <row r="39" spans="1:15" s="132" customFormat="1" ht="21.95" customHeight="1">
      <c r="A39" s="141" t="s">
        <v>34</v>
      </c>
      <c r="B39" s="153" t="s">
        <v>65</v>
      </c>
      <c r="C39" s="153" t="s">
        <v>595</v>
      </c>
      <c r="D39" s="154">
        <v>77.5</v>
      </c>
      <c r="E39" s="144">
        <f t="shared" si="0"/>
        <v>31</v>
      </c>
      <c r="F39" s="144">
        <v>22.75</v>
      </c>
      <c r="G39" s="144">
        <v>59.8</v>
      </c>
      <c r="H39" s="144">
        <f t="shared" si="1"/>
        <v>82.55</v>
      </c>
      <c r="I39" s="156">
        <v>0.98850000000000005</v>
      </c>
      <c r="J39" s="155">
        <f t="shared" si="2"/>
        <v>59.112299999999998</v>
      </c>
      <c r="K39" s="144">
        <f t="shared" si="3"/>
        <v>81.861999999999995</v>
      </c>
      <c r="L39" s="144">
        <f t="shared" si="4"/>
        <v>49.117199999999997</v>
      </c>
      <c r="M39" s="144">
        <f t="shared" si="5"/>
        <v>80.117199999999997</v>
      </c>
      <c r="N39" s="148">
        <f t="shared" si="6"/>
        <v>33</v>
      </c>
      <c r="O39" s="149"/>
    </row>
    <row r="40" spans="1:15" s="132" customFormat="1" ht="21.95" customHeight="1">
      <c r="A40" s="141" t="s">
        <v>34</v>
      </c>
      <c r="B40" s="153" t="s">
        <v>66</v>
      </c>
      <c r="C40" s="153" t="s">
        <v>596</v>
      </c>
      <c r="D40" s="154">
        <v>70</v>
      </c>
      <c r="E40" s="144">
        <f t="shared" si="0"/>
        <v>28</v>
      </c>
      <c r="F40" s="144">
        <v>23.274999999999999</v>
      </c>
      <c r="G40" s="144">
        <v>63.94</v>
      </c>
      <c r="H40" s="144">
        <f t="shared" si="1"/>
        <v>87.215000000000003</v>
      </c>
      <c r="I40" s="156">
        <v>0.98850000000000005</v>
      </c>
      <c r="J40" s="155">
        <f t="shared" si="2"/>
        <v>63.204689999999999</v>
      </c>
      <c r="K40" s="144">
        <f t="shared" si="3"/>
        <v>86.48</v>
      </c>
      <c r="L40" s="144">
        <f t="shared" si="4"/>
        <v>51.887999999999998</v>
      </c>
      <c r="M40" s="144">
        <f t="shared" si="5"/>
        <v>79.888000000000005</v>
      </c>
      <c r="N40" s="148">
        <f t="shared" si="6"/>
        <v>34</v>
      </c>
      <c r="O40" s="149"/>
    </row>
    <row r="41" spans="1:15" s="132" customFormat="1" ht="21.95" customHeight="1">
      <c r="A41" s="141" t="s">
        <v>34</v>
      </c>
      <c r="B41" s="153" t="s">
        <v>67</v>
      </c>
      <c r="C41" s="153" t="s">
        <v>597</v>
      </c>
      <c r="D41" s="154">
        <v>68.5</v>
      </c>
      <c r="E41" s="144">
        <f t="shared" si="0"/>
        <v>27.4</v>
      </c>
      <c r="F41" s="144">
        <v>25.625</v>
      </c>
      <c r="G41" s="144">
        <v>62</v>
      </c>
      <c r="H41" s="144">
        <f t="shared" si="1"/>
        <v>87.625</v>
      </c>
      <c r="I41" s="156">
        <v>0.98850000000000005</v>
      </c>
      <c r="J41" s="155">
        <f t="shared" si="2"/>
        <v>61.286999999999999</v>
      </c>
      <c r="K41" s="144">
        <f t="shared" si="3"/>
        <v>86.912000000000006</v>
      </c>
      <c r="L41" s="144">
        <f t="shared" si="4"/>
        <v>52.147199999999998</v>
      </c>
      <c r="M41" s="144">
        <f t="shared" si="5"/>
        <v>79.547200000000004</v>
      </c>
      <c r="N41" s="148">
        <f t="shared" si="6"/>
        <v>35</v>
      </c>
      <c r="O41" s="149"/>
    </row>
    <row r="42" spans="1:15" ht="21.95" customHeight="1">
      <c r="A42" s="141" t="s">
        <v>30</v>
      </c>
      <c r="B42" s="123" t="s">
        <v>68</v>
      </c>
      <c r="C42" s="123" t="s">
        <v>598</v>
      </c>
      <c r="D42" s="124">
        <v>74</v>
      </c>
      <c r="E42" s="144">
        <f t="shared" si="0"/>
        <v>29.6</v>
      </c>
      <c r="F42" s="144">
        <v>23.5</v>
      </c>
      <c r="G42" s="144">
        <v>58.82</v>
      </c>
      <c r="H42" s="144">
        <f t="shared" si="1"/>
        <v>82.32</v>
      </c>
      <c r="I42" s="156">
        <v>1.0108999999999999</v>
      </c>
      <c r="J42" s="155">
        <f t="shared" si="2"/>
        <v>59.461137999999998</v>
      </c>
      <c r="K42" s="144">
        <f t="shared" si="3"/>
        <v>82.960999999999999</v>
      </c>
      <c r="L42" s="144">
        <f t="shared" si="4"/>
        <v>49.776600000000002</v>
      </c>
      <c r="M42" s="144">
        <f t="shared" si="5"/>
        <v>79.376599999999996</v>
      </c>
      <c r="N42" s="148">
        <f t="shared" si="6"/>
        <v>36</v>
      </c>
      <c r="O42" s="150"/>
    </row>
    <row r="43" spans="1:15" ht="21.95" customHeight="1">
      <c r="A43" s="141" t="s">
        <v>34</v>
      </c>
      <c r="B43" s="153" t="s">
        <v>69</v>
      </c>
      <c r="C43" s="153" t="s">
        <v>566</v>
      </c>
      <c r="D43" s="154">
        <v>64.5</v>
      </c>
      <c r="E43" s="144">
        <f t="shared" si="0"/>
        <v>25.8</v>
      </c>
      <c r="F43" s="144">
        <v>23.25</v>
      </c>
      <c r="G43" s="144">
        <v>66.78</v>
      </c>
      <c r="H43" s="144">
        <f t="shared" si="1"/>
        <v>90.03</v>
      </c>
      <c r="I43" s="156">
        <v>0.98850000000000005</v>
      </c>
      <c r="J43" s="155">
        <f t="shared" si="2"/>
        <v>66.012029999999996</v>
      </c>
      <c r="K43" s="144">
        <f t="shared" si="3"/>
        <v>89.262</v>
      </c>
      <c r="L43" s="144">
        <f t="shared" si="4"/>
        <v>53.557200000000002</v>
      </c>
      <c r="M43" s="144">
        <f t="shared" si="5"/>
        <v>79.357200000000006</v>
      </c>
      <c r="N43" s="148">
        <f t="shared" si="6"/>
        <v>37</v>
      </c>
      <c r="O43" s="149"/>
    </row>
    <row r="44" spans="1:15" ht="21.95" customHeight="1">
      <c r="A44" s="141" t="s">
        <v>30</v>
      </c>
      <c r="B44" s="123" t="s">
        <v>70</v>
      </c>
      <c r="C44" s="123" t="s">
        <v>599</v>
      </c>
      <c r="D44" s="124">
        <v>68.5</v>
      </c>
      <c r="E44" s="144">
        <f t="shared" si="0"/>
        <v>27.4</v>
      </c>
      <c r="F44" s="144">
        <v>23.25</v>
      </c>
      <c r="G44" s="144">
        <v>61.466000000000001</v>
      </c>
      <c r="H44" s="144">
        <f t="shared" si="1"/>
        <v>84.715999999999994</v>
      </c>
      <c r="I44" s="156">
        <v>1.0108999999999999</v>
      </c>
      <c r="J44" s="155">
        <f t="shared" si="2"/>
        <v>62.135979399999997</v>
      </c>
      <c r="K44" s="144">
        <f t="shared" si="3"/>
        <v>85.385999999999996</v>
      </c>
      <c r="L44" s="144">
        <f t="shared" si="4"/>
        <v>51.2316</v>
      </c>
      <c r="M44" s="144">
        <f t="shared" si="5"/>
        <v>78.631600000000006</v>
      </c>
      <c r="N44" s="148">
        <f t="shared" si="6"/>
        <v>38</v>
      </c>
      <c r="O44" s="150"/>
    </row>
    <row r="45" spans="1:15" ht="21.95" customHeight="1">
      <c r="A45" s="141" t="s">
        <v>30</v>
      </c>
      <c r="B45" s="123" t="s">
        <v>71</v>
      </c>
      <c r="C45" s="123" t="s">
        <v>600</v>
      </c>
      <c r="D45" s="124">
        <v>75.5</v>
      </c>
      <c r="E45" s="144">
        <f t="shared" si="0"/>
        <v>30.2</v>
      </c>
      <c r="F45" s="144">
        <v>25.125</v>
      </c>
      <c r="G45" s="144">
        <v>54.86</v>
      </c>
      <c r="H45" s="144">
        <f t="shared" si="1"/>
        <v>79.984999999999999</v>
      </c>
      <c r="I45" s="156">
        <v>1.0108999999999999</v>
      </c>
      <c r="J45" s="155">
        <f t="shared" si="2"/>
        <v>55.457974</v>
      </c>
      <c r="K45" s="144">
        <f t="shared" si="3"/>
        <v>80.582999999999998</v>
      </c>
      <c r="L45" s="144">
        <f t="shared" si="4"/>
        <v>48.349800000000002</v>
      </c>
      <c r="M45" s="144">
        <f t="shared" si="5"/>
        <v>78.549800000000005</v>
      </c>
      <c r="N45" s="148">
        <f t="shared" si="6"/>
        <v>39</v>
      </c>
      <c r="O45" s="150"/>
    </row>
    <row r="46" spans="1:15" ht="21.95" customHeight="1">
      <c r="A46" s="141" t="s">
        <v>34</v>
      </c>
      <c r="B46" s="153" t="s">
        <v>72</v>
      </c>
      <c r="C46" s="153" t="s">
        <v>601</v>
      </c>
      <c r="D46" s="154">
        <v>65</v>
      </c>
      <c r="E46" s="144">
        <f t="shared" si="0"/>
        <v>26</v>
      </c>
      <c r="F46" s="144">
        <v>25.824999999999999</v>
      </c>
      <c r="G46" s="144">
        <v>62.3</v>
      </c>
      <c r="H46" s="144">
        <f t="shared" si="1"/>
        <v>88.125</v>
      </c>
      <c r="I46" s="156">
        <v>0.98850000000000005</v>
      </c>
      <c r="J46" s="155">
        <f t="shared" si="2"/>
        <v>61.583550000000002</v>
      </c>
      <c r="K46" s="144">
        <f t="shared" si="3"/>
        <v>87.409000000000006</v>
      </c>
      <c r="L46" s="144">
        <f t="shared" si="4"/>
        <v>52.445399999999999</v>
      </c>
      <c r="M46" s="144">
        <f t="shared" si="5"/>
        <v>78.445400000000006</v>
      </c>
      <c r="N46" s="148">
        <f t="shared" si="6"/>
        <v>40</v>
      </c>
      <c r="O46" s="149"/>
    </row>
    <row r="47" spans="1:15" ht="21.95" customHeight="1">
      <c r="A47" s="141" t="s">
        <v>34</v>
      </c>
      <c r="B47" s="153" t="s">
        <v>73</v>
      </c>
      <c r="C47" s="153" t="s">
        <v>602</v>
      </c>
      <c r="D47" s="154">
        <v>71</v>
      </c>
      <c r="E47" s="144">
        <f t="shared" si="0"/>
        <v>28.4</v>
      </c>
      <c r="F47" s="144">
        <v>22</v>
      </c>
      <c r="G47" s="144">
        <v>61.5</v>
      </c>
      <c r="H47" s="144">
        <f t="shared" si="1"/>
        <v>83.5</v>
      </c>
      <c r="I47" s="156">
        <v>0.98850000000000005</v>
      </c>
      <c r="J47" s="155">
        <f t="shared" si="2"/>
        <v>60.792749999999998</v>
      </c>
      <c r="K47" s="144">
        <f t="shared" si="3"/>
        <v>82.793000000000006</v>
      </c>
      <c r="L47" s="144">
        <f t="shared" si="4"/>
        <v>49.675800000000002</v>
      </c>
      <c r="M47" s="144">
        <f t="shared" si="5"/>
        <v>78.075800000000001</v>
      </c>
      <c r="N47" s="148">
        <f t="shared" si="6"/>
        <v>41</v>
      </c>
      <c r="O47" s="149"/>
    </row>
    <row r="48" spans="1:15" ht="21.95" customHeight="1">
      <c r="A48" s="141" t="s">
        <v>34</v>
      </c>
      <c r="B48" s="153" t="s">
        <v>74</v>
      </c>
      <c r="C48" s="153" t="s">
        <v>603</v>
      </c>
      <c r="D48" s="154">
        <v>61.5</v>
      </c>
      <c r="E48" s="144">
        <f t="shared" si="0"/>
        <v>24.6</v>
      </c>
      <c r="F48" s="144">
        <v>25.8</v>
      </c>
      <c r="G48" s="144">
        <v>62.34</v>
      </c>
      <c r="H48" s="144">
        <f t="shared" si="1"/>
        <v>88.14</v>
      </c>
      <c r="I48" s="156">
        <v>0.98850000000000005</v>
      </c>
      <c r="J48" s="155">
        <f t="shared" si="2"/>
        <v>61.623089999999998</v>
      </c>
      <c r="K48" s="144">
        <f t="shared" si="3"/>
        <v>87.423000000000002</v>
      </c>
      <c r="L48" s="144">
        <f t="shared" si="4"/>
        <v>52.453800000000001</v>
      </c>
      <c r="M48" s="144">
        <f t="shared" si="5"/>
        <v>77.053799999999995</v>
      </c>
      <c r="N48" s="148">
        <f t="shared" si="6"/>
        <v>42</v>
      </c>
      <c r="O48" s="149"/>
    </row>
    <row r="49" spans="1:15" ht="21.95" customHeight="1">
      <c r="A49" s="141" t="s">
        <v>34</v>
      </c>
      <c r="B49" s="153" t="s">
        <v>75</v>
      </c>
      <c r="C49" s="153" t="s">
        <v>604</v>
      </c>
      <c r="D49" s="154">
        <v>60</v>
      </c>
      <c r="E49" s="144">
        <f t="shared" si="0"/>
        <v>24</v>
      </c>
      <c r="F49" s="144">
        <v>24.675000000000001</v>
      </c>
      <c r="G49" s="144">
        <v>63.84</v>
      </c>
      <c r="H49" s="144">
        <f t="shared" si="1"/>
        <v>88.515000000000001</v>
      </c>
      <c r="I49" s="156">
        <v>0.98850000000000005</v>
      </c>
      <c r="J49" s="155">
        <f t="shared" si="2"/>
        <v>63.105840000000001</v>
      </c>
      <c r="K49" s="144">
        <f t="shared" si="3"/>
        <v>87.781000000000006</v>
      </c>
      <c r="L49" s="144">
        <f t="shared" si="4"/>
        <v>52.668599999999998</v>
      </c>
      <c r="M49" s="144">
        <f t="shared" si="5"/>
        <v>76.668599999999998</v>
      </c>
      <c r="N49" s="148">
        <f t="shared" si="6"/>
        <v>43</v>
      </c>
      <c r="O49" s="149"/>
    </row>
    <row r="50" spans="1:15" ht="21.95" customHeight="1">
      <c r="A50" s="141" t="s">
        <v>30</v>
      </c>
      <c r="B50" s="123" t="s">
        <v>76</v>
      </c>
      <c r="C50" s="123" t="s">
        <v>605</v>
      </c>
      <c r="D50" s="124">
        <v>65.5</v>
      </c>
      <c r="E50" s="144">
        <f t="shared" si="0"/>
        <v>26.2</v>
      </c>
      <c r="F50" s="144">
        <v>24.3</v>
      </c>
      <c r="G50" s="144">
        <v>59.16</v>
      </c>
      <c r="H50" s="144">
        <f t="shared" si="1"/>
        <v>83.46</v>
      </c>
      <c r="I50" s="156">
        <v>1.0108999999999999</v>
      </c>
      <c r="J50" s="155">
        <f t="shared" si="2"/>
        <v>59.804844000000003</v>
      </c>
      <c r="K50" s="144">
        <f t="shared" si="3"/>
        <v>84.105000000000004</v>
      </c>
      <c r="L50" s="144">
        <f t="shared" si="4"/>
        <v>50.463000000000001</v>
      </c>
      <c r="M50" s="144">
        <f t="shared" si="5"/>
        <v>76.662999999999997</v>
      </c>
      <c r="N50" s="148">
        <f t="shared" si="6"/>
        <v>44</v>
      </c>
      <c r="O50" s="150"/>
    </row>
    <row r="51" spans="1:15" ht="21.95" customHeight="1">
      <c r="A51" s="141" t="s">
        <v>34</v>
      </c>
      <c r="B51" s="153" t="s">
        <v>77</v>
      </c>
      <c r="C51" s="153" t="s">
        <v>606</v>
      </c>
      <c r="D51" s="154">
        <v>62.5</v>
      </c>
      <c r="E51" s="144">
        <f t="shared" si="0"/>
        <v>25</v>
      </c>
      <c r="F51" s="144">
        <v>23.75</v>
      </c>
      <c r="G51" s="144">
        <v>63</v>
      </c>
      <c r="H51" s="144">
        <f t="shared" si="1"/>
        <v>86.75</v>
      </c>
      <c r="I51" s="156">
        <v>0.98850000000000005</v>
      </c>
      <c r="J51" s="155">
        <f t="shared" si="2"/>
        <v>62.275500000000001</v>
      </c>
      <c r="K51" s="144">
        <f t="shared" si="3"/>
        <v>86.025999999999996</v>
      </c>
      <c r="L51" s="144">
        <f t="shared" si="4"/>
        <v>51.615600000000001</v>
      </c>
      <c r="M51" s="144">
        <f t="shared" si="5"/>
        <v>76.615600000000001</v>
      </c>
      <c r="N51" s="148">
        <f t="shared" si="6"/>
        <v>45</v>
      </c>
      <c r="O51" s="149"/>
    </row>
    <row r="52" spans="1:15" ht="21.95" customHeight="1">
      <c r="A52" s="141" t="s">
        <v>30</v>
      </c>
      <c r="B52" s="123" t="s">
        <v>78</v>
      </c>
      <c r="C52" s="123" t="s">
        <v>574</v>
      </c>
      <c r="D52" s="124">
        <v>62.5</v>
      </c>
      <c r="E52" s="144">
        <f t="shared" si="0"/>
        <v>25</v>
      </c>
      <c r="F52" s="144">
        <v>23.5</v>
      </c>
      <c r="G52" s="144">
        <v>61.7</v>
      </c>
      <c r="H52" s="144">
        <f t="shared" si="1"/>
        <v>85.2</v>
      </c>
      <c r="I52" s="156">
        <v>1.0108999999999999</v>
      </c>
      <c r="J52" s="155">
        <f t="shared" si="2"/>
        <v>62.372529999999998</v>
      </c>
      <c r="K52" s="144">
        <f t="shared" si="3"/>
        <v>85.873000000000005</v>
      </c>
      <c r="L52" s="144">
        <f t="shared" si="4"/>
        <v>51.523800000000001</v>
      </c>
      <c r="M52" s="144">
        <f t="shared" si="5"/>
        <v>76.523799999999994</v>
      </c>
      <c r="N52" s="148">
        <f t="shared" si="6"/>
        <v>46</v>
      </c>
      <c r="O52" s="150"/>
    </row>
    <row r="53" spans="1:15" ht="21.95" customHeight="1">
      <c r="A53" s="141" t="s">
        <v>30</v>
      </c>
      <c r="B53" s="123" t="s">
        <v>79</v>
      </c>
      <c r="C53" s="123" t="s">
        <v>607</v>
      </c>
      <c r="D53" s="124">
        <v>61.5</v>
      </c>
      <c r="E53" s="144">
        <f t="shared" si="0"/>
        <v>24.6</v>
      </c>
      <c r="F53" s="144">
        <v>23.75</v>
      </c>
      <c r="G53" s="144">
        <v>61.48</v>
      </c>
      <c r="H53" s="144">
        <f t="shared" si="1"/>
        <v>85.23</v>
      </c>
      <c r="I53" s="156">
        <v>1.0108999999999999</v>
      </c>
      <c r="J53" s="155">
        <f t="shared" si="2"/>
        <v>62.150131999999999</v>
      </c>
      <c r="K53" s="144">
        <f t="shared" si="3"/>
        <v>85.9</v>
      </c>
      <c r="L53" s="144">
        <f t="shared" si="4"/>
        <v>51.54</v>
      </c>
      <c r="M53" s="144">
        <f t="shared" si="5"/>
        <v>76.14</v>
      </c>
      <c r="N53" s="148">
        <f t="shared" si="6"/>
        <v>47</v>
      </c>
      <c r="O53" s="150"/>
    </row>
    <row r="54" spans="1:15" ht="21.95" customHeight="1">
      <c r="A54" s="141" t="s">
        <v>30</v>
      </c>
      <c r="B54" s="123" t="s">
        <v>80</v>
      </c>
      <c r="C54" s="123" t="s">
        <v>608</v>
      </c>
      <c r="D54" s="124">
        <v>56.5</v>
      </c>
      <c r="E54" s="144">
        <f t="shared" si="0"/>
        <v>22.6</v>
      </c>
      <c r="F54" s="144">
        <v>27.274999999999999</v>
      </c>
      <c r="G54" s="144">
        <v>61.22</v>
      </c>
      <c r="H54" s="144">
        <f t="shared" si="1"/>
        <v>88.495000000000005</v>
      </c>
      <c r="I54" s="156">
        <v>1.0108999999999999</v>
      </c>
      <c r="J54" s="155">
        <f t="shared" si="2"/>
        <v>61.887298000000001</v>
      </c>
      <c r="K54" s="144">
        <f t="shared" si="3"/>
        <v>89.162000000000006</v>
      </c>
      <c r="L54" s="144">
        <f t="shared" si="4"/>
        <v>53.497199999999999</v>
      </c>
      <c r="M54" s="144">
        <f t="shared" si="5"/>
        <v>76.097200000000001</v>
      </c>
      <c r="N54" s="148">
        <f t="shared" si="6"/>
        <v>48</v>
      </c>
      <c r="O54" s="150"/>
    </row>
    <row r="55" spans="1:15" ht="21.95" customHeight="1">
      <c r="A55" s="141" t="s">
        <v>34</v>
      </c>
      <c r="B55" s="153" t="s">
        <v>81</v>
      </c>
      <c r="C55" s="153" t="s">
        <v>609</v>
      </c>
      <c r="D55" s="154">
        <v>67.5</v>
      </c>
      <c r="E55" s="144">
        <f t="shared" si="0"/>
        <v>27</v>
      </c>
      <c r="F55" s="144">
        <v>21.375</v>
      </c>
      <c r="G55" s="144">
        <v>59.9</v>
      </c>
      <c r="H55" s="144">
        <f t="shared" si="1"/>
        <v>81.275000000000006</v>
      </c>
      <c r="I55" s="156">
        <v>0.98850000000000005</v>
      </c>
      <c r="J55" s="155">
        <f t="shared" si="2"/>
        <v>59.211150000000004</v>
      </c>
      <c r="K55" s="144">
        <f t="shared" si="3"/>
        <v>80.585999999999999</v>
      </c>
      <c r="L55" s="144">
        <f t="shared" si="4"/>
        <v>48.351599999999998</v>
      </c>
      <c r="M55" s="144">
        <f t="shared" si="5"/>
        <v>75.351600000000005</v>
      </c>
      <c r="N55" s="148">
        <f t="shared" si="6"/>
        <v>49</v>
      </c>
      <c r="O55" s="149"/>
    </row>
    <row r="56" spans="1:15" ht="21.95" customHeight="1">
      <c r="A56" s="141" t="s">
        <v>30</v>
      </c>
      <c r="B56" s="123" t="s">
        <v>82</v>
      </c>
      <c r="C56" s="123" t="s">
        <v>610</v>
      </c>
      <c r="D56" s="124">
        <v>59.5</v>
      </c>
      <c r="E56" s="144">
        <f t="shared" si="0"/>
        <v>23.8</v>
      </c>
      <c r="F56" s="144">
        <v>22.125</v>
      </c>
      <c r="G56" s="144">
        <v>62.64</v>
      </c>
      <c r="H56" s="144">
        <f t="shared" si="1"/>
        <v>84.765000000000001</v>
      </c>
      <c r="I56" s="156">
        <v>1.0108999999999999</v>
      </c>
      <c r="J56" s="155">
        <f t="shared" si="2"/>
        <v>63.322775999999998</v>
      </c>
      <c r="K56" s="144">
        <f t="shared" si="3"/>
        <v>85.447999999999993</v>
      </c>
      <c r="L56" s="144">
        <f t="shared" si="4"/>
        <v>51.268799999999999</v>
      </c>
      <c r="M56" s="144">
        <f t="shared" si="5"/>
        <v>75.068799999999996</v>
      </c>
      <c r="N56" s="148">
        <f t="shared" si="6"/>
        <v>50</v>
      </c>
      <c r="O56" s="150"/>
    </row>
    <row r="57" spans="1:15" ht="21.95" customHeight="1">
      <c r="A57" s="141" t="s">
        <v>30</v>
      </c>
      <c r="B57" s="123" t="s">
        <v>83</v>
      </c>
      <c r="C57" s="123" t="s">
        <v>611</v>
      </c>
      <c r="D57" s="124">
        <v>61.5</v>
      </c>
      <c r="E57" s="144">
        <f t="shared" si="0"/>
        <v>24.6</v>
      </c>
      <c r="F57" s="144">
        <v>22.25</v>
      </c>
      <c r="G57" s="144">
        <v>60.3</v>
      </c>
      <c r="H57" s="144">
        <f t="shared" si="1"/>
        <v>82.55</v>
      </c>
      <c r="I57" s="156">
        <v>1.0108999999999999</v>
      </c>
      <c r="J57" s="155">
        <f t="shared" si="2"/>
        <v>60.957270000000001</v>
      </c>
      <c r="K57" s="144">
        <f t="shared" si="3"/>
        <v>83.206999999999994</v>
      </c>
      <c r="L57" s="144">
        <f t="shared" si="4"/>
        <v>49.924199999999999</v>
      </c>
      <c r="M57" s="144">
        <f t="shared" si="5"/>
        <v>74.524199999999993</v>
      </c>
      <c r="N57" s="148">
        <f t="shared" si="6"/>
        <v>51</v>
      </c>
      <c r="O57" s="150"/>
    </row>
    <row r="58" spans="1:15" ht="21.95" customHeight="1">
      <c r="A58" s="141" t="s">
        <v>34</v>
      </c>
      <c r="B58" s="153" t="s">
        <v>84</v>
      </c>
      <c r="C58" s="153" t="s">
        <v>612</v>
      </c>
      <c r="D58" s="154">
        <v>59.5</v>
      </c>
      <c r="E58" s="144">
        <f t="shared" si="0"/>
        <v>23.8</v>
      </c>
      <c r="F58" s="144">
        <v>24.5</v>
      </c>
      <c r="G58" s="144">
        <v>59.6</v>
      </c>
      <c r="H58" s="144">
        <f t="shared" si="1"/>
        <v>84.1</v>
      </c>
      <c r="I58" s="156">
        <v>0.98850000000000005</v>
      </c>
      <c r="J58" s="155">
        <f t="shared" si="2"/>
        <v>58.9146</v>
      </c>
      <c r="K58" s="144">
        <f t="shared" si="3"/>
        <v>83.415000000000006</v>
      </c>
      <c r="L58" s="144">
        <f t="shared" si="4"/>
        <v>50.048999999999999</v>
      </c>
      <c r="M58" s="144">
        <f t="shared" si="5"/>
        <v>73.849000000000004</v>
      </c>
      <c r="N58" s="148">
        <f t="shared" si="6"/>
        <v>52</v>
      </c>
      <c r="O58" s="149"/>
    </row>
    <row r="59" spans="1:15" ht="21.95" customHeight="1">
      <c r="A59" s="141" t="s">
        <v>34</v>
      </c>
      <c r="B59" s="153" t="s">
        <v>85</v>
      </c>
      <c r="C59" s="153" t="s">
        <v>613</v>
      </c>
      <c r="D59" s="154">
        <v>59</v>
      </c>
      <c r="E59" s="144">
        <f t="shared" si="0"/>
        <v>23.6</v>
      </c>
      <c r="F59" s="144">
        <v>20.25</v>
      </c>
      <c r="G59" s="144">
        <v>61.7</v>
      </c>
      <c r="H59" s="144">
        <f t="shared" si="1"/>
        <v>81.95</v>
      </c>
      <c r="I59" s="156">
        <v>0.98850000000000005</v>
      </c>
      <c r="J59" s="155">
        <f t="shared" si="2"/>
        <v>60.990450000000003</v>
      </c>
      <c r="K59" s="144">
        <f t="shared" si="3"/>
        <v>81.239999999999995</v>
      </c>
      <c r="L59" s="144">
        <f t="shared" si="4"/>
        <v>48.744</v>
      </c>
      <c r="M59" s="144">
        <f t="shared" si="5"/>
        <v>72.343999999999994</v>
      </c>
      <c r="N59" s="148">
        <f t="shared" si="6"/>
        <v>53</v>
      </c>
      <c r="O59" s="149"/>
    </row>
    <row r="60" spans="1:15" ht="21.95" customHeight="1">
      <c r="A60" s="141" t="s">
        <v>34</v>
      </c>
      <c r="B60" s="153" t="s">
        <v>86</v>
      </c>
      <c r="C60" s="153" t="s">
        <v>614</v>
      </c>
      <c r="D60" s="154">
        <v>57.5</v>
      </c>
      <c r="E60" s="144">
        <f t="shared" si="0"/>
        <v>23</v>
      </c>
      <c r="F60" s="144">
        <v>20</v>
      </c>
      <c r="G60" s="144">
        <v>62.8</v>
      </c>
      <c r="H60" s="144">
        <f t="shared" si="1"/>
        <v>82.8</v>
      </c>
      <c r="I60" s="156">
        <v>0.98850000000000005</v>
      </c>
      <c r="J60" s="155">
        <f t="shared" si="2"/>
        <v>62.077800000000003</v>
      </c>
      <c r="K60" s="144">
        <f t="shared" si="3"/>
        <v>82.078000000000003</v>
      </c>
      <c r="L60" s="144">
        <f t="shared" si="4"/>
        <v>49.2468</v>
      </c>
      <c r="M60" s="144">
        <f t="shared" si="5"/>
        <v>72.246799999999993</v>
      </c>
      <c r="N60" s="148">
        <f t="shared" si="6"/>
        <v>54</v>
      </c>
      <c r="O60" s="149"/>
    </row>
    <row r="61" spans="1:15" ht="21.95" customHeight="1">
      <c r="A61" s="141" t="s">
        <v>34</v>
      </c>
      <c r="B61" s="153" t="s">
        <v>87</v>
      </c>
      <c r="C61" s="153" t="s">
        <v>615</v>
      </c>
      <c r="D61" s="154">
        <v>58.5</v>
      </c>
      <c r="E61" s="144">
        <f t="shared" si="0"/>
        <v>23.4</v>
      </c>
      <c r="F61" s="144">
        <v>22.05</v>
      </c>
      <c r="G61" s="144">
        <v>59.2</v>
      </c>
      <c r="H61" s="144">
        <f t="shared" si="1"/>
        <v>81.25</v>
      </c>
      <c r="I61" s="156">
        <v>0.98850000000000005</v>
      </c>
      <c r="J61" s="155">
        <f t="shared" si="2"/>
        <v>58.519199999999998</v>
      </c>
      <c r="K61" s="144">
        <f t="shared" si="3"/>
        <v>80.569000000000003</v>
      </c>
      <c r="L61" s="144">
        <f t="shared" si="4"/>
        <v>48.3414</v>
      </c>
      <c r="M61" s="144">
        <f t="shared" si="5"/>
        <v>71.741399999999999</v>
      </c>
      <c r="N61" s="148">
        <f t="shared" si="6"/>
        <v>55</v>
      </c>
      <c r="O61" s="149"/>
    </row>
    <row r="62" spans="1:15" ht="21.95" customHeight="1">
      <c r="A62" s="141" t="s">
        <v>30</v>
      </c>
      <c r="B62" s="123" t="s">
        <v>88</v>
      </c>
      <c r="C62" s="123" t="s">
        <v>616</v>
      </c>
      <c r="D62" s="124">
        <v>58.5</v>
      </c>
      <c r="E62" s="144">
        <f t="shared" si="0"/>
        <v>23.4</v>
      </c>
      <c r="F62" s="144">
        <v>21.375</v>
      </c>
      <c r="G62" s="144">
        <v>58.46</v>
      </c>
      <c r="H62" s="144">
        <f t="shared" si="1"/>
        <v>79.834999999999994</v>
      </c>
      <c r="I62" s="156">
        <v>1.0108999999999999</v>
      </c>
      <c r="J62" s="155">
        <f t="shared" si="2"/>
        <v>59.097214000000001</v>
      </c>
      <c r="K62" s="144">
        <f t="shared" si="3"/>
        <v>80.471999999999994</v>
      </c>
      <c r="L62" s="144">
        <f t="shared" si="4"/>
        <v>48.283200000000001</v>
      </c>
      <c r="M62" s="144">
        <f t="shared" si="5"/>
        <v>71.683199999999999</v>
      </c>
      <c r="N62" s="148">
        <f t="shared" si="6"/>
        <v>56</v>
      </c>
      <c r="O62" s="150"/>
    </row>
    <row r="63" spans="1:15" ht="21.95" customHeight="1">
      <c r="A63" s="141" t="s">
        <v>30</v>
      </c>
      <c r="B63" s="123" t="s">
        <v>89</v>
      </c>
      <c r="C63" s="123" t="s">
        <v>617</v>
      </c>
      <c r="D63" s="124">
        <v>59</v>
      </c>
      <c r="E63" s="144">
        <f t="shared" si="0"/>
        <v>23.6</v>
      </c>
      <c r="F63" s="144">
        <v>21</v>
      </c>
      <c r="G63" s="144">
        <v>57.48</v>
      </c>
      <c r="H63" s="144">
        <f t="shared" si="1"/>
        <v>78.48</v>
      </c>
      <c r="I63" s="156">
        <v>1.0108999999999999</v>
      </c>
      <c r="J63" s="155">
        <f t="shared" si="2"/>
        <v>58.106532000000001</v>
      </c>
      <c r="K63" s="144">
        <f t="shared" si="3"/>
        <v>79.106999999999999</v>
      </c>
      <c r="L63" s="144">
        <f t="shared" si="4"/>
        <v>47.464199999999998</v>
      </c>
      <c r="M63" s="144">
        <f t="shared" si="5"/>
        <v>71.0642</v>
      </c>
      <c r="N63" s="148">
        <f t="shared" si="6"/>
        <v>57</v>
      </c>
      <c r="O63" s="150"/>
    </row>
    <row r="64" spans="1:15" ht="21.95" customHeight="1">
      <c r="A64" s="141" t="s">
        <v>34</v>
      </c>
      <c r="B64" s="153" t="s">
        <v>90</v>
      </c>
      <c r="C64" s="153" t="s">
        <v>618</v>
      </c>
      <c r="D64" s="154">
        <v>59.5</v>
      </c>
      <c r="E64" s="144">
        <f t="shared" si="0"/>
        <v>23.8</v>
      </c>
      <c r="F64" s="144">
        <v>20.25</v>
      </c>
      <c r="G64" s="144">
        <v>58.8</v>
      </c>
      <c r="H64" s="144">
        <f t="shared" si="1"/>
        <v>79.05</v>
      </c>
      <c r="I64" s="156">
        <v>0.98850000000000005</v>
      </c>
      <c r="J64" s="155">
        <f t="shared" si="2"/>
        <v>58.123800000000003</v>
      </c>
      <c r="K64" s="144">
        <f t="shared" si="3"/>
        <v>78.373999999999995</v>
      </c>
      <c r="L64" s="144">
        <f t="shared" si="4"/>
        <v>47.0244</v>
      </c>
      <c r="M64" s="144">
        <f t="shared" si="5"/>
        <v>70.824399999999997</v>
      </c>
      <c r="N64" s="148">
        <f t="shared" si="6"/>
        <v>58</v>
      </c>
      <c r="O64" s="149"/>
    </row>
    <row r="65" spans="1:15" ht="21.95" customHeight="1">
      <c r="A65" s="141" t="s">
        <v>30</v>
      </c>
      <c r="B65" s="123" t="s">
        <v>91</v>
      </c>
      <c r="C65" s="123" t="s">
        <v>619</v>
      </c>
      <c r="D65" s="124">
        <v>57.5</v>
      </c>
      <c r="E65" s="144">
        <f t="shared" si="0"/>
        <v>23</v>
      </c>
      <c r="F65" s="144">
        <v>20</v>
      </c>
      <c r="G65" s="144">
        <v>58.8</v>
      </c>
      <c r="H65" s="144">
        <f t="shared" si="1"/>
        <v>78.8</v>
      </c>
      <c r="I65" s="156">
        <v>1.0108999999999999</v>
      </c>
      <c r="J65" s="155">
        <f t="shared" si="2"/>
        <v>59.440919999999998</v>
      </c>
      <c r="K65" s="144">
        <f t="shared" si="3"/>
        <v>79.441000000000003</v>
      </c>
      <c r="L65" s="144">
        <f t="shared" si="4"/>
        <v>47.6646</v>
      </c>
      <c r="M65" s="144">
        <f t="shared" si="5"/>
        <v>70.664599999999993</v>
      </c>
      <c r="N65" s="148">
        <f t="shared" si="6"/>
        <v>59</v>
      </c>
      <c r="O65" s="150"/>
    </row>
    <row r="66" spans="1:15" ht="21.95" customHeight="1">
      <c r="A66" s="145" t="s">
        <v>30</v>
      </c>
      <c r="B66" s="37" t="s">
        <v>92</v>
      </c>
      <c r="C66" s="37" t="s">
        <v>620</v>
      </c>
      <c r="D66" s="38">
        <v>60</v>
      </c>
      <c r="E66" s="146">
        <f t="shared" si="0"/>
        <v>24</v>
      </c>
      <c r="F66" s="146">
        <v>20</v>
      </c>
      <c r="G66" s="146">
        <v>51.72</v>
      </c>
      <c r="H66" s="146">
        <f t="shared" si="1"/>
        <v>71.72</v>
      </c>
      <c r="I66" s="162">
        <v>1.0108999999999999</v>
      </c>
      <c r="J66" s="163">
        <f t="shared" si="2"/>
        <v>52.283748000000003</v>
      </c>
      <c r="K66" s="146">
        <f t="shared" si="3"/>
        <v>72.284000000000006</v>
      </c>
      <c r="L66" s="146">
        <f t="shared" si="4"/>
        <v>43.370399999999997</v>
      </c>
      <c r="M66" s="146">
        <f t="shared" si="5"/>
        <v>67.370400000000004</v>
      </c>
      <c r="N66" s="151">
        <f t="shared" si="6"/>
        <v>60</v>
      </c>
      <c r="O66" s="152"/>
    </row>
    <row r="67" spans="1:15" ht="14.25">
      <c r="A67" s="158"/>
      <c r="B67" s="159"/>
      <c r="C67" s="159"/>
      <c r="D67" s="160"/>
      <c r="E67" s="161"/>
      <c r="F67" s="161"/>
      <c r="G67" s="161"/>
      <c r="H67" s="161"/>
      <c r="I67" s="164"/>
      <c r="J67" s="164"/>
      <c r="K67" s="161"/>
      <c r="L67" s="161"/>
      <c r="M67" s="161"/>
      <c r="N67" s="165"/>
      <c r="O67" s="158"/>
    </row>
    <row r="68" spans="1:15" ht="18.75">
      <c r="A68" s="132" t="s">
        <v>93</v>
      </c>
      <c r="B68" s="132"/>
      <c r="C68" s="132" t="s">
        <v>94</v>
      </c>
      <c r="D68" s="132"/>
      <c r="E68" s="132" t="s">
        <v>95</v>
      </c>
      <c r="F68" s="132"/>
      <c r="G68" s="132"/>
      <c r="H68" s="132"/>
      <c r="I68" s="132"/>
      <c r="J68" s="132"/>
      <c r="K68" s="132"/>
      <c r="L68" s="132"/>
      <c r="M68" s="132"/>
      <c r="N68" s="132"/>
      <c r="O68" s="132"/>
    </row>
    <row r="69" spans="1:15" ht="18.75">
      <c r="A69" s="132"/>
      <c r="B69" s="132"/>
      <c r="C69" s="132"/>
      <c r="D69" s="132"/>
      <c r="E69" s="132"/>
      <c r="F69" s="132"/>
      <c r="G69" s="132"/>
      <c r="H69" s="132"/>
      <c r="I69" s="132"/>
      <c r="J69" s="132"/>
      <c r="K69" s="132"/>
      <c r="L69" s="132"/>
      <c r="M69" s="132"/>
      <c r="N69" s="132"/>
      <c r="O69" s="132"/>
    </row>
    <row r="70" spans="1:15" ht="18.75">
      <c r="A70" s="132" t="s">
        <v>96</v>
      </c>
      <c r="B70" s="132"/>
      <c r="C70" s="132"/>
      <c r="D70" s="132"/>
      <c r="E70" s="132" t="s">
        <v>97</v>
      </c>
      <c r="F70" s="132"/>
      <c r="G70" s="132"/>
      <c r="H70" s="132"/>
      <c r="I70" s="132"/>
      <c r="J70" s="132"/>
      <c r="K70" s="132"/>
      <c r="L70" s="132"/>
      <c r="M70" s="132"/>
      <c r="N70" s="132"/>
      <c r="O70" s="132"/>
    </row>
    <row r="71" spans="1:15" ht="18.75">
      <c r="A71" s="132"/>
      <c r="B71" s="132"/>
      <c r="C71" s="132"/>
      <c r="D71" s="173" t="s">
        <v>98</v>
      </c>
      <c r="E71" s="173"/>
      <c r="F71" s="173"/>
      <c r="G71" s="173"/>
      <c r="H71" s="173"/>
      <c r="I71" s="173"/>
      <c r="J71" s="173"/>
      <c r="K71" s="173"/>
      <c r="L71" s="173"/>
      <c r="M71" s="132"/>
      <c r="N71" s="132"/>
      <c r="O71" s="132"/>
    </row>
  </sheetData>
  <sortState ref="A7:O66">
    <sortCondition ref="N7:N66"/>
  </sortState>
  <mergeCells count="16">
    <mergeCell ref="A1:O1"/>
    <mergeCell ref="A2:O2"/>
    <mergeCell ref="A3:C3"/>
    <mergeCell ref="D3:F3"/>
    <mergeCell ref="H3:L3"/>
    <mergeCell ref="A4:A5"/>
    <mergeCell ref="B4:B5"/>
    <mergeCell ref="C4:C5"/>
    <mergeCell ref="D4:D5"/>
    <mergeCell ref="E4:E5"/>
    <mergeCell ref="M4:M5"/>
    <mergeCell ref="N4:N5"/>
    <mergeCell ref="O4:O5"/>
    <mergeCell ref="F4:K4"/>
    <mergeCell ref="D71:L71"/>
    <mergeCell ref="L4:L5"/>
  </mergeCells>
  <phoneticPr fontId="55" type="noConversion"/>
  <printOptions horizontalCentered="1"/>
  <pageMargins left="0.35433070866141703" right="3.8888888888888903E-2" top="0.59027777777777801" bottom="0.55069444444444404" header="0.156944444444444" footer="0.27500000000000002"/>
  <pageSetup paperSize="9" orientation="landscape"/>
</worksheet>
</file>

<file path=xl/worksheets/sheet10.xml><?xml version="1.0" encoding="utf-8"?>
<worksheet xmlns="http://schemas.openxmlformats.org/spreadsheetml/2006/main" xmlns:r="http://schemas.openxmlformats.org/officeDocument/2006/relationships">
  <dimension ref="A1:J18"/>
  <sheetViews>
    <sheetView workbookViewId="0">
      <selection activeCell="C6" sqref="C6:C14"/>
    </sheetView>
  </sheetViews>
  <sheetFormatPr defaultColWidth="9" defaultRowHeight="13.5"/>
  <cols>
    <col min="1" max="1" width="15.875" customWidth="1"/>
    <col min="2" max="2" width="14.625" style="83" customWidth="1"/>
    <col min="3" max="3" width="26.125" customWidth="1"/>
    <col min="4" max="4" width="12.125" style="83" customWidth="1"/>
    <col min="5" max="5" width="13.625" style="83" customWidth="1"/>
    <col min="6" max="6" width="11.125" customWidth="1"/>
    <col min="7" max="7" width="11.875" customWidth="1"/>
    <col min="8" max="8" width="11.25" customWidth="1"/>
  </cols>
  <sheetData>
    <row r="1" spans="1:10" s="1" customFormat="1" ht="35.25" customHeight="1">
      <c r="A1" s="176" t="s">
        <v>259</v>
      </c>
      <c r="B1" s="176"/>
      <c r="C1" s="176"/>
      <c r="D1" s="176"/>
      <c r="E1" s="176"/>
      <c r="F1" s="176"/>
      <c r="G1" s="176"/>
      <c r="H1" s="176"/>
      <c r="I1" s="176"/>
      <c r="J1" s="176"/>
    </row>
    <row r="2" spans="1:10" s="2" customFormat="1" ht="38.25" customHeight="1">
      <c r="A2" s="177" t="s">
        <v>1</v>
      </c>
      <c r="B2" s="177"/>
      <c r="C2" s="177"/>
      <c r="D2" s="177"/>
      <c r="E2" s="177"/>
      <c r="F2" s="177"/>
      <c r="G2" s="177"/>
      <c r="H2" s="177"/>
      <c r="I2" s="177"/>
      <c r="J2" s="177"/>
    </row>
    <row r="3" spans="1:10" s="3" customFormat="1" ht="27" customHeight="1">
      <c r="A3" s="183" t="s">
        <v>247</v>
      </c>
      <c r="B3" s="183"/>
      <c r="C3" s="184" t="s">
        <v>260</v>
      </c>
      <c r="D3" s="184"/>
      <c r="E3" s="184"/>
      <c r="F3" s="184" t="s">
        <v>249</v>
      </c>
      <c r="G3" s="184"/>
      <c r="H3" s="6"/>
    </row>
    <row r="4" spans="1:10" s="1" customFormat="1" ht="28.5">
      <c r="A4" s="7" t="s">
        <v>5</v>
      </c>
      <c r="B4" s="8" t="s">
        <v>6</v>
      </c>
      <c r="C4" s="8" t="s">
        <v>7</v>
      </c>
      <c r="D4" s="8" t="s">
        <v>8</v>
      </c>
      <c r="E4" s="8" t="s">
        <v>9</v>
      </c>
      <c r="F4" s="8" t="s">
        <v>10</v>
      </c>
      <c r="G4" s="8" t="s">
        <v>11</v>
      </c>
      <c r="H4" s="8" t="s">
        <v>12</v>
      </c>
      <c r="I4" s="8" t="s">
        <v>13</v>
      </c>
      <c r="J4" s="23" t="s">
        <v>14</v>
      </c>
    </row>
    <row r="5" spans="1:10" s="1" customFormat="1" ht="30.75" customHeight="1">
      <c r="A5" s="9" t="s">
        <v>21</v>
      </c>
      <c r="B5" s="10" t="s">
        <v>22</v>
      </c>
      <c r="C5" s="10" t="s">
        <v>23</v>
      </c>
      <c r="D5" s="11">
        <v>1</v>
      </c>
      <c r="E5" s="10" t="s">
        <v>122</v>
      </c>
      <c r="F5" s="11">
        <v>3</v>
      </c>
      <c r="G5" s="10" t="s">
        <v>123</v>
      </c>
      <c r="H5" s="10" t="s">
        <v>124</v>
      </c>
      <c r="I5" s="11">
        <v>6</v>
      </c>
      <c r="J5" s="24">
        <v>7</v>
      </c>
    </row>
    <row r="6" spans="1:10" s="40" customFormat="1" ht="23.1" customHeight="1">
      <c r="A6" s="12" t="s">
        <v>250</v>
      </c>
      <c r="B6" s="13" t="s">
        <v>261</v>
      </c>
      <c r="C6" s="13" t="s">
        <v>632</v>
      </c>
      <c r="D6" s="14">
        <v>157</v>
      </c>
      <c r="E6" s="15">
        <f t="shared" ref="E6:E14" si="0">D6*0.25</f>
        <v>39.25</v>
      </c>
      <c r="F6" s="15">
        <v>88.802999999999997</v>
      </c>
      <c r="G6" s="15">
        <f t="shared" ref="G6:G14" si="1">F6*0.5</f>
        <v>44.401499999999999</v>
      </c>
      <c r="H6" s="15">
        <f t="shared" ref="H6:H14" si="2">E6+G6</f>
        <v>83.651499999999999</v>
      </c>
      <c r="I6" s="25">
        <f t="shared" ref="I6:I14" si="3">RANK(H6,$H$6:$H$14)</f>
        <v>1</v>
      </c>
      <c r="J6" s="39" t="s">
        <v>32</v>
      </c>
    </row>
    <row r="7" spans="1:10" s="40" customFormat="1" ht="23.1" customHeight="1">
      <c r="A7" s="12" t="s">
        <v>250</v>
      </c>
      <c r="B7" s="16" t="s">
        <v>262</v>
      </c>
      <c r="C7" s="16" t="s">
        <v>734</v>
      </c>
      <c r="D7" s="17">
        <v>153.5</v>
      </c>
      <c r="E7" s="15">
        <f t="shared" si="0"/>
        <v>38.375</v>
      </c>
      <c r="F7" s="15">
        <v>88.096999999999994</v>
      </c>
      <c r="G7" s="15">
        <f t="shared" si="1"/>
        <v>44.048499999999997</v>
      </c>
      <c r="H7" s="15">
        <f t="shared" si="2"/>
        <v>82.423500000000004</v>
      </c>
      <c r="I7" s="25">
        <f t="shared" si="3"/>
        <v>2</v>
      </c>
      <c r="J7" s="39" t="s">
        <v>32</v>
      </c>
    </row>
    <row r="8" spans="1:10" s="40" customFormat="1" ht="23.1" customHeight="1">
      <c r="A8" s="12" t="s">
        <v>250</v>
      </c>
      <c r="B8" s="16" t="s">
        <v>263</v>
      </c>
      <c r="C8" s="16" t="s">
        <v>735</v>
      </c>
      <c r="D8" s="17">
        <v>147</v>
      </c>
      <c r="E8" s="15">
        <f t="shared" si="0"/>
        <v>36.75</v>
      </c>
      <c r="F8" s="15">
        <v>89.296999999999997</v>
      </c>
      <c r="G8" s="15">
        <f t="shared" si="1"/>
        <v>44.648499999999999</v>
      </c>
      <c r="H8" s="15">
        <f t="shared" si="2"/>
        <v>81.398499999999999</v>
      </c>
      <c r="I8" s="25">
        <f t="shared" si="3"/>
        <v>3</v>
      </c>
      <c r="J8" s="39" t="s">
        <v>32</v>
      </c>
    </row>
    <row r="9" spans="1:10" s="40" customFormat="1" ht="23.1" customHeight="1">
      <c r="A9" s="12" t="s">
        <v>250</v>
      </c>
      <c r="B9" s="16" t="s">
        <v>264</v>
      </c>
      <c r="C9" s="16" t="s">
        <v>736</v>
      </c>
      <c r="D9" s="17">
        <v>144.5</v>
      </c>
      <c r="E9" s="15">
        <f t="shared" si="0"/>
        <v>36.125</v>
      </c>
      <c r="F9" s="15">
        <v>87.147000000000006</v>
      </c>
      <c r="G9" s="15">
        <f t="shared" si="1"/>
        <v>43.573500000000003</v>
      </c>
      <c r="H9" s="15">
        <f t="shared" si="2"/>
        <v>79.698499999999996</v>
      </c>
      <c r="I9" s="25">
        <f t="shared" si="3"/>
        <v>4</v>
      </c>
      <c r="J9" s="108"/>
    </row>
    <row r="10" spans="1:10" s="40" customFormat="1" ht="23.1" customHeight="1">
      <c r="A10" s="12" t="s">
        <v>250</v>
      </c>
      <c r="B10" s="16" t="s">
        <v>265</v>
      </c>
      <c r="C10" s="16" t="s">
        <v>737</v>
      </c>
      <c r="D10" s="17">
        <v>138</v>
      </c>
      <c r="E10" s="15">
        <f t="shared" si="0"/>
        <v>34.5</v>
      </c>
      <c r="F10" s="15">
        <v>88.08</v>
      </c>
      <c r="G10" s="15">
        <f t="shared" si="1"/>
        <v>44.04</v>
      </c>
      <c r="H10" s="15">
        <f t="shared" si="2"/>
        <v>78.540000000000006</v>
      </c>
      <c r="I10" s="25">
        <f t="shared" si="3"/>
        <v>5</v>
      </c>
      <c r="J10" s="108"/>
    </row>
    <row r="11" spans="1:10" s="40" customFormat="1" ht="23.1" customHeight="1">
      <c r="A11" s="12" t="s">
        <v>250</v>
      </c>
      <c r="B11" s="16" t="s">
        <v>266</v>
      </c>
      <c r="C11" s="16" t="s">
        <v>738</v>
      </c>
      <c r="D11" s="17">
        <v>137.5</v>
      </c>
      <c r="E11" s="15">
        <f t="shared" si="0"/>
        <v>34.375</v>
      </c>
      <c r="F11" s="15">
        <v>87.57</v>
      </c>
      <c r="G11" s="15">
        <f t="shared" si="1"/>
        <v>43.784999999999997</v>
      </c>
      <c r="H11" s="15">
        <f t="shared" si="2"/>
        <v>78.16</v>
      </c>
      <c r="I11" s="25">
        <f t="shared" si="3"/>
        <v>6</v>
      </c>
      <c r="J11" s="108"/>
    </row>
    <row r="12" spans="1:10" s="40" customFormat="1" ht="23.1" customHeight="1">
      <c r="A12" s="12" t="s">
        <v>250</v>
      </c>
      <c r="B12" s="16" t="s">
        <v>267</v>
      </c>
      <c r="C12" s="16" t="s">
        <v>739</v>
      </c>
      <c r="D12" s="17">
        <v>139</v>
      </c>
      <c r="E12" s="15">
        <f t="shared" si="0"/>
        <v>34.75</v>
      </c>
      <c r="F12" s="15">
        <v>85.647000000000006</v>
      </c>
      <c r="G12" s="15">
        <f t="shared" si="1"/>
        <v>42.823500000000003</v>
      </c>
      <c r="H12" s="15">
        <f t="shared" si="2"/>
        <v>77.573499999999996</v>
      </c>
      <c r="I12" s="25">
        <f t="shared" si="3"/>
        <v>7</v>
      </c>
      <c r="J12" s="108"/>
    </row>
    <row r="13" spans="1:10" s="40" customFormat="1" ht="23.1" customHeight="1">
      <c r="A13" s="12" t="s">
        <v>250</v>
      </c>
      <c r="B13" s="16" t="s">
        <v>268</v>
      </c>
      <c r="C13" s="16" t="s">
        <v>740</v>
      </c>
      <c r="D13" s="17">
        <v>141.5</v>
      </c>
      <c r="E13" s="15">
        <f t="shared" si="0"/>
        <v>35.375</v>
      </c>
      <c r="F13" s="15">
        <v>83.582999999999998</v>
      </c>
      <c r="G13" s="15">
        <f t="shared" si="1"/>
        <v>41.791499999999999</v>
      </c>
      <c r="H13" s="15">
        <f t="shared" si="2"/>
        <v>77.166499999999999</v>
      </c>
      <c r="I13" s="25">
        <f t="shared" si="3"/>
        <v>8</v>
      </c>
      <c r="J13" s="108"/>
    </row>
    <row r="14" spans="1:10" s="40" customFormat="1" ht="23.1" customHeight="1">
      <c r="A14" s="18" t="s">
        <v>250</v>
      </c>
      <c r="B14" s="19" t="s">
        <v>269</v>
      </c>
      <c r="C14" s="19" t="s">
        <v>741</v>
      </c>
      <c r="D14" s="20">
        <v>138.5</v>
      </c>
      <c r="E14" s="21">
        <f t="shared" si="0"/>
        <v>34.625</v>
      </c>
      <c r="F14" s="21">
        <v>84.36</v>
      </c>
      <c r="G14" s="21">
        <f t="shared" si="1"/>
        <v>42.18</v>
      </c>
      <c r="H14" s="21">
        <f t="shared" si="2"/>
        <v>76.805000000000007</v>
      </c>
      <c r="I14" s="28">
        <f t="shared" si="3"/>
        <v>9</v>
      </c>
      <c r="J14" s="109"/>
    </row>
    <row r="16" spans="1:10" s="5" customFormat="1" ht="18.75">
      <c r="A16" s="5" t="s">
        <v>93</v>
      </c>
      <c r="B16" s="84"/>
      <c r="C16" s="5" t="s">
        <v>94</v>
      </c>
      <c r="D16" s="84"/>
      <c r="E16" s="84" t="s">
        <v>95</v>
      </c>
    </row>
    <row r="17" spans="1:7" s="5" customFormat="1" ht="18.75">
      <c r="A17" s="5" t="s">
        <v>96</v>
      </c>
      <c r="B17" s="84"/>
      <c r="D17" s="84"/>
      <c r="E17" s="84" t="s">
        <v>97</v>
      </c>
    </row>
    <row r="18" spans="1:7" s="5" customFormat="1" ht="18.75">
      <c r="B18" s="84"/>
      <c r="D18" s="187">
        <v>44383</v>
      </c>
      <c r="E18" s="188"/>
      <c r="F18" s="188"/>
      <c r="G18" s="188"/>
    </row>
  </sheetData>
  <mergeCells count="6">
    <mergeCell ref="D18:G18"/>
    <mergeCell ref="A1:J1"/>
    <mergeCell ref="A2:J2"/>
    <mergeCell ref="A3:B3"/>
    <mergeCell ref="C3:E3"/>
    <mergeCell ref="F3:G3"/>
  </mergeCells>
  <phoneticPr fontId="55"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11.xml><?xml version="1.0" encoding="utf-8"?>
<worksheet xmlns="http://schemas.openxmlformats.org/spreadsheetml/2006/main" xmlns:r="http://schemas.openxmlformats.org/officeDocument/2006/relationships">
  <dimension ref="A1:J26"/>
  <sheetViews>
    <sheetView workbookViewId="0">
      <selection activeCell="C18" sqref="C18"/>
    </sheetView>
  </sheetViews>
  <sheetFormatPr defaultColWidth="9" defaultRowHeight="13.5"/>
  <cols>
    <col min="1" max="1" width="15.875" customWidth="1"/>
    <col min="2" max="2" width="14.625" style="83" customWidth="1"/>
    <col min="3" max="3" width="26.125" customWidth="1"/>
    <col min="4" max="4" width="12.125" style="83" customWidth="1"/>
    <col min="5" max="5" width="13.625" style="83" customWidth="1"/>
    <col min="6" max="6" width="11.125" customWidth="1"/>
    <col min="7" max="7" width="11.875" customWidth="1"/>
    <col min="8" max="8" width="11.25" customWidth="1"/>
  </cols>
  <sheetData>
    <row r="1" spans="1:10" s="1" customFormat="1" ht="42" customHeight="1">
      <c r="A1" s="176" t="s">
        <v>270</v>
      </c>
      <c r="B1" s="176"/>
      <c r="C1" s="176"/>
      <c r="D1" s="176"/>
      <c r="E1" s="176"/>
      <c r="F1" s="176"/>
      <c r="G1" s="176"/>
      <c r="H1" s="176"/>
      <c r="I1" s="176"/>
      <c r="J1" s="176"/>
    </row>
    <row r="2" spans="1:10" s="2" customFormat="1" ht="42" customHeight="1">
      <c r="A2" s="177" t="s">
        <v>1</v>
      </c>
      <c r="B2" s="177"/>
      <c r="C2" s="177"/>
      <c r="D2" s="177"/>
      <c r="E2" s="177"/>
      <c r="F2" s="177"/>
      <c r="G2" s="177"/>
      <c r="H2" s="177"/>
      <c r="I2" s="177"/>
      <c r="J2" s="177"/>
    </row>
    <row r="3" spans="1:10" s="3" customFormat="1" ht="34.5" customHeight="1">
      <c r="A3" s="183" t="s">
        <v>271</v>
      </c>
      <c r="B3" s="183"/>
      <c r="C3" s="184" t="s">
        <v>140</v>
      </c>
      <c r="D3" s="184"/>
      <c r="E3" s="184"/>
      <c r="F3" s="184" t="s">
        <v>272</v>
      </c>
      <c r="G3" s="184"/>
      <c r="H3" s="6"/>
    </row>
    <row r="4" spans="1:10" s="1" customFormat="1" ht="28.5">
      <c r="A4" s="7" t="s">
        <v>5</v>
      </c>
      <c r="B4" s="8" t="s">
        <v>6</v>
      </c>
      <c r="C4" s="8" t="s">
        <v>7</v>
      </c>
      <c r="D4" s="8" t="s">
        <v>8</v>
      </c>
      <c r="E4" s="8" t="s">
        <v>9</v>
      </c>
      <c r="F4" s="8" t="s">
        <v>10</v>
      </c>
      <c r="G4" s="8" t="s">
        <v>11</v>
      </c>
      <c r="H4" s="8" t="s">
        <v>102</v>
      </c>
      <c r="I4" s="8" t="s">
        <v>13</v>
      </c>
      <c r="J4" s="23" t="s">
        <v>14</v>
      </c>
    </row>
    <row r="5" spans="1:10" s="1" customFormat="1" ht="30.75" customHeight="1">
      <c r="A5" s="9" t="s">
        <v>21</v>
      </c>
      <c r="B5" s="10" t="s">
        <v>22</v>
      </c>
      <c r="C5" s="10" t="s">
        <v>23</v>
      </c>
      <c r="D5" s="11">
        <v>1</v>
      </c>
      <c r="E5" s="10" t="s">
        <v>122</v>
      </c>
      <c r="F5" s="11">
        <v>3</v>
      </c>
      <c r="G5" s="10" t="s">
        <v>123</v>
      </c>
      <c r="H5" s="10" t="s">
        <v>124</v>
      </c>
      <c r="I5" s="11">
        <v>6</v>
      </c>
      <c r="J5" s="24">
        <v>7</v>
      </c>
    </row>
    <row r="6" spans="1:10" s="40" customFormat="1" ht="23.1" customHeight="1">
      <c r="A6" s="12" t="s">
        <v>250</v>
      </c>
      <c r="B6" s="13" t="s">
        <v>273</v>
      </c>
      <c r="C6" s="13" t="s">
        <v>742</v>
      </c>
      <c r="D6" s="14">
        <v>163.5</v>
      </c>
      <c r="E6" s="15">
        <f t="shared" ref="E6:E22" si="0">D6*0.25</f>
        <v>40.875</v>
      </c>
      <c r="F6" s="15">
        <v>89.61</v>
      </c>
      <c r="G6" s="15">
        <f t="shared" ref="G6:G22" si="1">F6*0.5</f>
        <v>44.805</v>
      </c>
      <c r="H6" s="15">
        <f t="shared" ref="H6:H22" si="2">E6+G6</f>
        <v>85.68</v>
      </c>
      <c r="I6" s="25">
        <f t="shared" ref="I6:I22" si="3">RANK(H6,$H$6:$H$22)</f>
        <v>1</v>
      </c>
      <c r="J6" s="39" t="s">
        <v>32</v>
      </c>
    </row>
    <row r="7" spans="1:10" s="40" customFormat="1" ht="23.1" customHeight="1">
      <c r="A7" s="12" t="s">
        <v>250</v>
      </c>
      <c r="B7" s="16" t="s">
        <v>274</v>
      </c>
      <c r="C7" s="16" t="s">
        <v>743</v>
      </c>
      <c r="D7" s="17">
        <v>155</v>
      </c>
      <c r="E7" s="15">
        <f t="shared" si="0"/>
        <v>38.75</v>
      </c>
      <c r="F7" s="15">
        <v>88.51</v>
      </c>
      <c r="G7" s="15">
        <f t="shared" si="1"/>
        <v>44.255000000000003</v>
      </c>
      <c r="H7" s="15">
        <f t="shared" si="2"/>
        <v>83.004999999999995</v>
      </c>
      <c r="I7" s="25">
        <f t="shared" si="3"/>
        <v>2</v>
      </c>
      <c r="J7" s="39" t="s">
        <v>32</v>
      </c>
    </row>
    <row r="8" spans="1:10" s="40" customFormat="1" ht="23.1" customHeight="1">
      <c r="A8" s="12" t="s">
        <v>250</v>
      </c>
      <c r="B8" s="16" t="s">
        <v>275</v>
      </c>
      <c r="C8" s="16" t="s">
        <v>744</v>
      </c>
      <c r="D8" s="17">
        <v>158</v>
      </c>
      <c r="E8" s="15">
        <f t="shared" si="0"/>
        <v>39.5</v>
      </c>
      <c r="F8" s="15">
        <v>85.712999999999994</v>
      </c>
      <c r="G8" s="15">
        <f t="shared" si="1"/>
        <v>42.856499999999997</v>
      </c>
      <c r="H8" s="15">
        <f t="shared" si="2"/>
        <v>82.356499999999997</v>
      </c>
      <c r="I8" s="25">
        <f t="shared" si="3"/>
        <v>3</v>
      </c>
      <c r="J8" s="39" t="s">
        <v>32</v>
      </c>
    </row>
    <row r="9" spans="1:10" s="40" customFormat="1" ht="23.1" customHeight="1">
      <c r="A9" s="12" t="s">
        <v>250</v>
      </c>
      <c r="B9" s="16" t="s">
        <v>276</v>
      </c>
      <c r="C9" s="16" t="s">
        <v>745</v>
      </c>
      <c r="D9" s="17">
        <v>160.5</v>
      </c>
      <c r="E9" s="15">
        <f t="shared" si="0"/>
        <v>40.125</v>
      </c>
      <c r="F9" s="15">
        <v>84.242999999999995</v>
      </c>
      <c r="G9" s="15">
        <f t="shared" si="1"/>
        <v>42.121499999999997</v>
      </c>
      <c r="H9" s="15">
        <f t="shared" si="2"/>
        <v>82.246499999999997</v>
      </c>
      <c r="I9" s="25">
        <f t="shared" si="3"/>
        <v>4</v>
      </c>
      <c r="J9" s="39" t="s">
        <v>32</v>
      </c>
    </row>
    <row r="10" spans="1:10" s="40" customFormat="1" ht="23.1" customHeight="1">
      <c r="A10" s="12" t="s">
        <v>250</v>
      </c>
      <c r="B10" s="16" t="s">
        <v>277</v>
      </c>
      <c r="C10" s="16" t="s">
        <v>746</v>
      </c>
      <c r="D10" s="17">
        <v>153.5</v>
      </c>
      <c r="E10" s="15">
        <f t="shared" si="0"/>
        <v>38.375</v>
      </c>
      <c r="F10" s="15">
        <v>86.747</v>
      </c>
      <c r="G10" s="15">
        <f t="shared" si="1"/>
        <v>43.3735</v>
      </c>
      <c r="H10" s="15">
        <f t="shared" si="2"/>
        <v>81.748500000000007</v>
      </c>
      <c r="I10" s="25">
        <f t="shared" si="3"/>
        <v>5</v>
      </c>
      <c r="J10" s="39" t="s">
        <v>32</v>
      </c>
    </row>
    <row r="11" spans="1:10" s="40" customFormat="1" ht="23.1" customHeight="1">
      <c r="A11" s="12" t="s">
        <v>250</v>
      </c>
      <c r="B11" s="16" t="s">
        <v>278</v>
      </c>
      <c r="C11" s="16" t="s">
        <v>747</v>
      </c>
      <c r="D11" s="17">
        <v>154.5</v>
      </c>
      <c r="E11" s="15">
        <f t="shared" si="0"/>
        <v>38.625</v>
      </c>
      <c r="F11" s="15">
        <v>85.93</v>
      </c>
      <c r="G11" s="15">
        <f t="shared" si="1"/>
        <v>42.965000000000003</v>
      </c>
      <c r="H11" s="15">
        <f t="shared" si="2"/>
        <v>81.59</v>
      </c>
      <c r="I11" s="25">
        <f t="shared" si="3"/>
        <v>6</v>
      </c>
      <c r="J11" s="39" t="s">
        <v>32</v>
      </c>
    </row>
    <row r="12" spans="1:10" s="40" customFormat="1" ht="23.1" customHeight="1">
      <c r="A12" s="12" t="s">
        <v>250</v>
      </c>
      <c r="B12" s="16" t="s">
        <v>279</v>
      </c>
      <c r="C12" s="16" t="s">
        <v>748</v>
      </c>
      <c r="D12" s="17">
        <v>152</v>
      </c>
      <c r="E12" s="15">
        <f t="shared" si="0"/>
        <v>38</v>
      </c>
      <c r="F12" s="15">
        <v>85.837000000000003</v>
      </c>
      <c r="G12" s="15">
        <f t="shared" si="1"/>
        <v>42.918500000000002</v>
      </c>
      <c r="H12" s="15">
        <f t="shared" si="2"/>
        <v>80.918499999999995</v>
      </c>
      <c r="I12" s="25">
        <f t="shared" si="3"/>
        <v>7</v>
      </c>
      <c r="J12" s="39" t="s">
        <v>32</v>
      </c>
    </row>
    <row r="13" spans="1:10" s="40" customFormat="1" ht="23.1" customHeight="1">
      <c r="A13" s="12" t="s">
        <v>250</v>
      </c>
      <c r="B13" s="16" t="s">
        <v>280</v>
      </c>
      <c r="C13" s="16" t="s">
        <v>749</v>
      </c>
      <c r="D13" s="17">
        <v>144.5</v>
      </c>
      <c r="E13" s="15">
        <f t="shared" si="0"/>
        <v>36.125</v>
      </c>
      <c r="F13" s="15">
        <v>88.656999999999996</v>
      </c>
      <c r="G13" s="15">
        <f t="shared" si="1"/>
        <v>44.328499999999998</v>
      </c>
      <c r="H13" s="15">
        <f t="shared" si="2"/>
        <v>80.453500000000005</v>
      </c>
      <c r="I13" s="25">
        <f t="shared" si="3"/>
        <v>8</v>
      </c>
      <c r="J13" s="39"/>
    </row>
    <row r="14" spans="1:10" s="40" customFormat="1" ht="23.1" customHeight="1">
      <c r="A14" s="12" t="s">
        <v>250</v>
      </c>
      <c r="B14" s="16" t="s">
        <v>281</v>
      </c>
      <c r="C14" s="16" t="s">
        <v>750</v>
      </c>
      <c r="D14" s="17">
        <v>146.5</v>
      </c>
      <c r="E14" s="15">
        <f t="shared" si="0"/>
        <v>36.625</v>
      </c>
      <c r="F14" s="15">
        <v>86.81</v>
      </c>
      <c r="G14" s="15">
        <f t="shared" si="1"/>
        <v>43.405000000000001</v>
      </c>
      <c r="H14" s="15">
        <f t="shared" si="2"/>
        <v>80.03</v>
      </c>
      <c r="I14" s="25">
        <f t="shared" si="3"/>
        <v>9</v>
      </c>
      <c r="J14" s="39"/>
    </row>
    <row r="15" spans="1:10" s="40" customFormat="1" ht="23.1" customHeight="1">
      <c r="A15" s="12" t="s">
        <v>250</v>
      </c>
      <c r="B15" s="16" t="s">
        <v>282</v>
      </c>
      <c r="C15" s="16" t="s">
        <v>751</v>
      </c>
      <c r="D15" s="17">
        <v>144</v>
      </c>
      <c r="E15" s="15">
        <f t="shared" si="0"/>
        <v>36</v>
      </c>
      <c r="F15" s="15">
        <v>86.947000000000003</v>
      </c>
      <c r="G15" s="15">
        <f t="shared" si="1"/>
        <v>43.473500000000001</v>
      </c>
      <c r="H15" s="15">
        <f t="shared" si="2"/>
        <v>79.473500000000001</v>
      </c>
      <c r="I15" s="25">
        <f t="shared" si="3"/>
        <v>10</v>
      </c>
      <c r="J15" s="39"/>
    </row>
    <row r="16" spans="1:10" s="40" customFormat="1" ht="23.1" customHeight="1">
      <c r="A16" s="12" t="s">
        <v>250</v>
      </c>
      <c r="B16" s="16" t="s">
        <v>283</v>
      </c>
      <c r="C16" s="16" t="s">
        <v>752</v>
      </c>
      <c r="D16" s="17">
        <v>145</v>
      </c>
      <c r="E16" s="15">
        <f t="shared" si="0"/>
        <v>36.25</v>
      </c>
      <c r="F16" s="15">
        <v>85.637</v>
      </c>
      <c r="G16" s="15">
        <f t="shared" si="1"/>
        <v>42.8185</v>
      </c>
      <c r="H16" s="15">
        <f t="shared" si="2"/>
        <v>79.0685</v>
      </c>
      <c r="I16" s="25">
        <f t="shared" si="3"/>
        <v>11</v>
      </c>
      <c r="J16" s="39"/>
    </row>
    <row r="17" spans="1:10" s="40" customFormat="1" ht="23.1" customHeight="1">
      <c r="A17" s="12" t="s">
        <v>250</v>
      </c>
      <c r="B17" s="16" t="s">
        <v>284</v>
      </c>
      <c r="C17" s="16" t="s">
        <v>753</v>
      </c>
      <c r="D17" s="17">
        <v>142.5</v>
      </c>
      <c r="E17" s="15">
        <f t="shared" si="0"/>
        <v>35.625</v>
      </c>
      <c r="F17" s="15">
        <v>85.69</v>
      </c>
      <c r="G17" s="15">
        <f t="shared" si="1"/>
        <v>42.844999999999999</v>
      </c>
      <c r="H17" s="15">
        <f t="shared" si="2"/>
        <v>78.47</v>
      </c>
      <c r="I17" s="25">
        <f t="shared" si="3"/>
        <v>12</v>
      </c>
      <c r="J17" s="39"/>
    </row>
    <row r="18" spans="1:10" s="40" customFormat="1" ht="23.1" customHeight="1">
      <c r="A18" s="12" t="s">
        <v>250</v>
      </c>
      <c r="B18" s="16" t="s">
        <v>285</v>
      </c>
      <c r="C18" s="16" t="s">
        <v>754</v>
      </c>
      <c r="D18" s="17">
        <v>143.5</v>
      </c>
      <c r="E18" s="15">
        <f t="shared" si="0"/>
        <v>35.875</v>
      </c>
      <c r="F18" s="15">
        <v>84.52</v>
      </c>
      <c r="G18" s="15">
        <f t="shared" si="1"/>
        <v>42.26</v>
      </c>
      <c r="H18" s="15">
        <f t="shared" si="2"/>
        <v>78.135000000000005</v>
      </c>
      <c r="I18" s="25">
        <f t="shared" si="3"/>
        <v>13</v>
      </c>
      <c r="J18" s="39"/>
    </row>
    <row r="19" spans="1:10" s="40" customFormat="1" ht="23.1" customHeight="1">
      <c r="A19" s="12" t="s">
        <v>250</v>
      </c>
      <c r="B19" s="16" t="s">
        <v>286</v>
      </c>
      <c r="C19" s="16" t="s">
        <v>755</v>
      </c>
      <c r="D19" s="17">
        <v>145</v>
      </c>
      <c r="E19" s="15">
        <f t="shared" si="0"/>
        <v>36.25</v>
      </c>
      <c r="F19" s="15">
        <v>83.376999999999995</v>
      </c>
      <c r="G19" s="15">
        <f t="shared" si="1"/>
        <v>41.688499999999998</v>
      </c>
      <c r="H19" s="15">
        <f t="shared" si="2"/>
        <v>77.938500000000005</v>
      </c>
      <c r="I19" s="25">
        <f t="shared" si="3"/>
        <v>14</v>
      </c>
      <c r="J19" s="39"/>
    </row>
    <row r="20" spans="1:10" s="40" customFormat="1" ht="23.1" customHeight="1">
      <c r="A20" s="12" t="s">
        <v>250</v>
      </c>
      <c r="B20" s="16" t="s">
        <v>287</v>
      </c>
      <c r="C20" s="16" t="s">
        <v>756</v>
      </c>
      <c r="D20" s="17">
        <v>138.5</v>
      </c>
      <c r="E20" s="15">
        <f t="shared" si="0"/>
        <v>34.625</v>
      </c>
      <c r="F20" s="15">
        <v>86.367000000000004</v>
      </c>
      <c r="G20" s="15">
        <f t="shared" si="1"/>
        <v>43.183500000000002</v>
      </c>
      <c r="H20" s="15">
        <f t="shared" si="2"/>
        <v>77.808499999999995</v>
      </c>
      <c r="I20" s="25">
        <f t="shared" si="3"/>
        <v>15</v>
      </c>
      <c r="J20" s="39"/>
    </row>
    <row r="21" spans="1:10" s="40" customFormat="1" ht="23.1" customHeight="1">
      <c r="A21" s="12" t="s">
        <v>250</v>
      </c>
      <c r="B21" s="16" t="s">
        <v>288</v>
      </c>
      <c r="C21" s="16" t="s">
        <v>757</v>
      </c>
      <c r="D21" s="17">
        <v>141.5</v>
      </c>
      <c r="E21" s="15">
        <f t="shared" si="0"/>
        <v>35.375</v>
      </c>
      <c r="F21" s="15">
        <v>81.602999999999994</v>
      </c>
      <c r="G21" s="15">
        <f t="shared" si="1"/>
        <v>40.801499999999997</v>
      </c>
      <c r="H21" s="15">
        <f t="shared" si="2"/>
        <v>76.176500000000004</v>
      </c>
      <c r="I21" s="25">
        <f t="shared" si="3"/>
        <v>16</v>
      </c>
      <c r="J21" s="39"/>
    </row>
    <row r="22" spans="1:10" s="40" customFormat="1" ht="23.1" customHeight="1">
      <c r="A22" s="18" t="s">
        <v>250</v>
      </c>
      <c r="B22" s="19" t="s">
        <v>289</v>
      </c>
      <c r="C22" s="19" t="s">
        <v>758</v>
      </c>
      <c r="D22" s="20">
        <v>138</v>
      </c>
      <c r="E22" s="21">
        <f t="shared" si="0"/>
        <v>34.5</v>
      </c>
      <c r="F22" s="21">
        <v>75.263000000000005</v>
      </c>
      <c r="G22" s="21">
        <f t="shared" si="1"/>
        <v>37.631500000000003</v>
      </c>
      <c r="H22" s="21">
        <f t="shared" si="2"/>
        <v>72.131500000000003</v>
      </c>
      <c r="I22" s="28">
        <f t="shared" si="3"/>
        <v>17</v>
      </c>
      <c r="J22" s="85"/>
    </row>
    <row r="24" spans="1:10" s="5" customFormat="1" ht="18.75">
      <c r="A24" s="5" t="s">
        <v>93</v>
      </c>
      <c r="B24" s="84"/>
      <c r="C24" s="5" t="s">
        <v>94</v>
      </c>
      <c r="D24" s="84"/>
      <c r="E24" s="84" t="s">
        <v>95</v>
      </c>
    </row>
    <row r="25" spans="1:10" s="5" customFormat="1" ht="18.75">
      <c r="A25" s="5" t="s">
        <v>96</v>
      </c>
      <c r="B25" s="84"/>
      <c r="D25" s="84"/>
      <c r="E25" s="84" t="s">
        <v>97</v>
      </c>
    </row>
    <row r="26" spans="1:10" s="5" customFormat="1" ht="18.75">
      <c r="B26" s="84"/>
      <c r="D26" s="187">
        <v>44383</v>
      </c>
      <c r="E26" s="188"/>
      <c r="F26" s="188"/>
      <c r="G26" s="188"/>
    </row>
  </sheetData>
  <mergeCells count="6">
    <mergeCell ref="D26:G26"/>
    <mergeCell ref="A1:J1"/>
    <mergeCell ref="A2:J2"/>
    <mergeCell ref="A3:B3"/>
    <mergeCell ref="C3:E3"/>
    <mergeCell ref="F3:G3"/>
  </mergeCells>
  <phoneticPr fontId="55"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12.xml><?xml version="1.0" encoding="utf-8"?>
<worksheet xmlns="http://schemas.openxmlformats.org/spreadsheetml/2006/main" xmlns:r="http://schemas.openxmlformats.org/officeDocument/2006/relationships">
  <dimension ref="A1:J15"/>
  <sheetViews>
    <sheetView workbookViewId="0">
      <selection activeCell="C6" sqref="C6:C8"/>
    </sheetView>
  </sheetViews>
  <sheetFormatPr defaultColWidth="9" defaultRowHeight="13.5"/>
  <cols>
    <col min="1" max="1" width="18.5" customWidth="1"/>
    <col min="2" max="2" width="9" customWidth="1"/>
    <col min="3" max="3" width="22.625" customWidth="1"/>
    <col min="4" max="4" width="10.125" customWidth="1"/>
    <col min="5" max="5" width="12.375" customWidth="1"/>
    <col min="6" max="6" width="10.375" customWidth="1"/>
    <col min="7" max="7" width="12.375" customWidth="1"/>
    <col min="8" max="8" width="10.625" customWidth="1"/>
    <col min="10" max="10" width="10" customWidth="1"/>
  </cols>
  <sheetData>
    <row r="1" spans="1:10" s="1" customFormat="1" ht="42" customHeight="1">
      <c r="A1" s="176" t="s">
        <v>290</v>
      </c>
      <c r="B1" s="176"/>
      <c r="C1" s="176"/>
      <c r="D1" s="176"/>
      <c r="E1" s="176"/>
      <c r="F1" s="176"/>
      <c r="G1" s="176"/>
      <c r="H1" s="176"/>
      <c r="I1" s="176"/>
      <c r="J1" s="176"/>
    </row>
    <row r="2" spans="1:10" s="2" customFormat="1" ht="42" customHeight="1">
      <c r="A2" s="177" t="s">
        <v>1</v>
      </c>
      <c r="B2" s="177"/>
      <c r="C2" s="177"/>
      <c r="D2" s="177"/>
      <c r="E2" s="177"/>
      <c r="F2" s="177"/>
      <c r="G2" s="177"/>
      <c r="H2" s="177"/>
      <c r="I2" s="177"/>
      <c r="J2" s="177"/>
    </row>
    <row r="3" spans="1:10" s="3" customFormat="1" ht="34.5" customHeight="1">
      <c r="A3" s="183" t="s">
        <v>291</v>
      </c>
      <c r="B3" s="183"/>
      <c r="C3" s="184" t="s">
        <v>292</v>
      </c>
      <c r="D3" s="184"/>
      <c r="E3" s="184"/>
      <c r="F3" s="184" t="s">
        <v>293</v>
      </c>
      <c r="G3" s="184"/>
      <c r="H3" s="6"/>
    </row>
    <row r="4" spans="1:10" s="1" customFormat="1" ht="30" customHeight="1">
      <c r="A4" s="7" t="s">
        <v>5</v>
      </c>
      <c r="B4" s="8" t="s">
        <v>6</v>
      </c>
      <c r="C4" s="8" t="s">
        <v>7</v>
      </c>
      <c r="D4" s="8" t="s">
        <v>8</v>
      </c>
      <c r="E4" s="8" t="s">
        <v>9</v>
      </c>
      <c r="F4" s="8" t="s">
        <v>10</v>
      </c>
      <c r="G4" s="8" t="s">
        <v>11</v>
      </c>
      <c r="H4" s="8" t="s">
        <v>102</v>
      </c>
      <c r="I4" s="8" t="s">
        <v>13</v>
      </c>
      <c r="J4" s="23" t="s">
        <v>14</v>
      </c>
    </row>
    <row r="5" spans="1:10" s="1" customFormat="1" ht="30.75" customHeight="1">
      <c r="A5" s="9" t="s">
        <v>21</v>
      </c>
      <c r="B5" s="10" t="s">
        <v>22</v>
      </c>
      <c r="C5" s="10" t="s">
        <v>23</v>
      </c>
      <c r="D5" s="11">
        <v>1</v>
      </c>
      <c r="E5" s="10" t="s">
        <v>122</v>
      </c>
      <c r="F5" s="11">
        <v>3</v>
      </c>
      <c r="G5" s="10" t="s">
        <v>123</v>
      </c>
      <c r="H5" s="10" t="s">
        <v>124</v>
      </c>
      <c r="I5" s="11">
        <v>6</v>
      </c>
      <c r="J5" s="24">
        <v>7</v>
      </c>
    </row>
    <row r="6" spans="1:10" s="1" customFormat="1" ht="30.75" customHeight="1">
      <c r="A6" s="103" t="s">
        <v>294</v>
      </c>
      <c r="B6" s="62" t="s">
        <v>295</v>
      </c>
      <c r="C6" s="62" t="s">
        <v>759</v>
      </c>
      <c r="D6" s="63">
        <v>142.5</v>
      </c>
      <c r="E6" s="104">
        <f t="shared" ref="E6:E8" si="0">D6*0.25</f>
        <v>35.625</v>
      </c>
      <c r="F6" s="104">
        <v>85.17</v>
      </c>
      <c r="G6" s="104">
        <f t="shared" ref="G6:G8" si="1">F6*0.5</f>
        <v>42.585000000000001</v>
      </c>
      <c r="H6" s="104">
        <f t="shared" ref="H6:H8" si="2">E6+G6</f>
        <v>78.209999999999994</v>
      </c>
      <c r="I6" s="105">
        <f t="shared" ref="I6:I8" si="3">RANK(H6,$H$6:$H$8)</f>
        <v>1</v>
      </c>
      <c r="J6" s="106" t="s">
        <v>32</v>
      </c>
    </row>
    <row r="7" spans="1:10" s="1" customFormat="1" ht="30.75" customHeight="1">
      <c r="A7" s="103" t="s">
        <v>294</v>
      </c>
      <c r="B7" s="88" t="s">
        <v>296</v>
      </c>
      <c r="C7" s="88" t="s">
        <v>760</v>
      </c>
      <c r="D7" s="89">
        <v>93.5</v>
      </c>
      <c r="E7" s="104">
        <f t="shared" si="0"/>
        <v>23.375</v>
      </c>
      <c r="F7" s="104">
        <v>81.043999999999997</v>
      </c>
      <c r="G7" s="104">
        <f t="shared" si="1"/>
        <v>40.521999999999998</v>
      </c>
      <c r="H7" s="104">
        <f t="shared" si="2"/>
        <v>63.896999999999998</v>
      </c>
      <c r="I7" s="105">
        <f t="shared" si="3"/>
        <v>2</v>
      </c>
      <c r="J7" s="106"/>
    </row>
    <row r="8" spans="1:10" s="44" customFormat="1" ht="31.5" customHeight="1">
      <c r="A8" s="65" t="s">
        <v>294</v>
      </c>
      <c r="B8" s="66" t="s">
        <v>297</v>
      </c>
      <c r="C8" s="66" t="s">
        <v>761</v>
      </c>
      <c r="D8" s="67">
        <v>69.5</v>
      </c>
      <c r="E8" s="56">
        <f t="shared" si="0"/>
        <v>17.375</v>
      </c>
      <c r="F8" s="56"/>
      <c r="G8" s="56">
        <f t="shared" si="1"/>
        <v>0</v>
      </c>
      <c r="H8" s="56">
        <f t="shared" si="2"/>
        <v>17.375</v>
      </c>
      <c r="I8" s="57">
        <f t="shared" si="3"/>
        <v>3</v>
      </c>
      <c r="J8" s="58"/>
    </row>
    <row r="10" spans="1:10" s="45" customFormat="1" ht="18.75">
      <c r="A10" s="45" t="s">
        <v>93</v>
      </c>
      <c r="C10" s="45" t="s">
        <v>94</v>
      </c>
      <c r="E10" s="45" t="s">
        <v>95</v>
      </c>
    </row>
    <row r="11" spans="1:10" s="45" customFormat="1" ht="18.75"/>
    <row r="12" spans="1:10" s="45" customFormat="1" ht="18.75">
      <c r="A12" s="45" t="s">
        <v>96</v>
      </c>
      <c r="E12" s="45" t="s">
        <v>97</v>
      </c>
    </row>
    <row r="13" spans="1:10" s="45" customFormat="1" ht="18.75"/>
    <row r="14" spans="1:10" s="45" customFormat="1" ht="18.75"/>
    <row r="15" spans="1:10" s="45" customFormat="1" ht="18.75">
      <c r="D15" s="185">
        <v>44383</v>
      </c>
      <c r="E15" s="186"/>
      <c r="F15" s="186"/>
      <c r="G15" s="186"/>
    </row>
  </sheetData>
  <mergeCells count="6">
    <mergeCell ref="D15:G15"/>
    <mergeCell ref="A1:J1"/>
    <mergeCell ref="A2:J2"/>
    <mergeCell ref="A3:B3"/>
    <mergeCell ref="C3:E3"/>
    <mergeCell ref="F3:G3"/>
  </mergeCells>
  <phoneticPr fontId="55"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13.xml><?xml version="1.0" encoding="utf-8"?>
<worksheet xmlns="http://schemas.openxmlformats.org/spreadsheetml/2006/main" xmlns:r="http://schemas.openxmlformats.org/officeDocument/2006/relationships">
  <dimension ref="A1:J15"/>
  <sheetViews>
    <sheetView workbookViewId="0">
      <selection activeCell="C6" sqref="C6:C8"/>
    </sheetView>
  </sheetViews>
  <sheetFormatPr defaultColWidth="9" defaultRowHeight="13.5"/>
  <cols>
    <col min="1" max="1" width="18.5" customWidth="1"/>
    <col min="2" max="2" width="9" customWidth="1"/>
    <col min="3" max="3" width="22.625" customWidth="1"/>
    <col min="4" max="4" width="10.625" customWidth="1"/>
    <col min="5" max="5" width="12.375" customWidth="1"/>
    <col min="6" max="6" width="11" customWidth="1"/>
    <col min="7" max="7" width="12.375" customWidth="1"/>
    <col min="8" max="8" width="10.625" customWidth="1"/>
    <col min="10" max="10" width="9.625" customWidth="1"/>
  </cols>
  <sheetData>
    <row r="1" spans="1:10" s="1" customFormat="1" ht="42" customHeight="1">
      <c r="A1" s="176" t="s">
        <v>298</v>
      </c>
      <c r="B1" s="176"/>
      <c r="C1" s="176"/>
      <c r="D1" s="176"/>
      <c r="E1" s="176"/>
      <c r="F1" s="176"/>
      <c r="G1" s="176"/>
      <c r="H1" s="176"/>
      <c r="I1" s="176"/>
      <c r="J1" s="176"/>
    </row>
    <row r="2" spans="1:10" s="2" customFormat="1" ht="42" customHeight="1">
      <c r="A2" s="177" t="s">
        <v>1</v>
      </c>
      <c r="B2" s="177"/>
      <c r="C2" s="177"/>
      <c r="D2" s="177"/>
      <c r="E2" s="177"/>
      <c r="F2" s="177"/>
      <c r="G2" s="177"/>
      <c r="H2" s="177"/>
      <c r="I2" s="177"/>
      <c r="J2" s="177"/>
    </row>
    <row r="3" spans="1:10" s="3" customFormat="1" ht="34.5" customHeight="1">
      <c r="A3" s="183" t="s">
        <v>291</v>
      </c>
      <c r="B3" s="183"/>
      <c r="C3" s="184" t="s">
        <v>292</v>
      </c>
      <c r="D3" s="184"/>
      <c r="E3" s="184"/>
      <c r="F3" s="184" t="s">
        <v>293</v>
      </c>
      <c r="G3" s="184"/>
      <c r="H3" s="6"/>
    </row>
    <row r="4" spans="1:10" s="1" customFormat="1" ht="28.5">
      <c r="A4" s="7" t="s">
        <v>5</v>
      </c>
      <c r="B4" s="8" t="s">
        <v>6</v>
      </c>
      <c r="C4" s="8" t="s">
        <v>7</v>
      </c>
      <c r="D4" s="8" t="s">
        <v>8</v>
      </c>
      <c r="E4" s="8" t="s">
        <v>9</v>
      </c>
      <c r="F4" s="8" t="s">
        <v>10</v>
      </c>
      <c r="G4" s="8" t="s">
        <v>11</v>
      </c>
      <c r="H4" s="8" t="s">
        <v>102</v>
      </c>
      <c r="I4" s="8" t="s">
        <v>13</v>
      </c>
      <c r="J4" s="23" t="s">
        <v>14</v>
      </c>
    </row>
    <row r="5" spans="1:10" s="1" customFormat="1" ht="30.75" customHeight="1">
      <c r="A5" s="9" t="s">
        <v>21</v>
      </c>
      <c r="B5" s="10" t="s">
        <v>22</v>
      </c>
      <c r="C5" s="10" t="s">
        <v>23</v>
      </c>
      <c r="D5" s="11">
        <v>1</v>
      </c>
      <c r="E5" s="10" t="s">
        <v>122</v>
      </c>
      <c r="F5" s="11">
        <v>3</v>
      </c>
      <c r="G5" s="10" t="s">
        <v>123</v>
      </c>
      <c r="H5" s="10" t="s">
        <v>124</v>
      </c>
      <c r="I5" s="11">
        <v>6</v>
      </c>
      <c r="J5" s="24">
        <v>7</v>
      </c>
    </row>
    <row r="6" spans="1:10" s="1" customFormat="1" ht="30.75" customHeight="1">
      <c r="A6" s="103" t="s">
        <v>294</v>
      </c>
      <c r="B6" s="62" t="s">
        <v>299</v>
      </c>
      <c r="C6" s="62" t="s">
        <v>762</v>
      </c>
      <c r="D6" s="63">
        <v>150</v>
      </c>
      <c r="E6" s="104">
        <f t="shared" ref="E6:E8" si="0">D6*0.25</f>
        <v>37.5</v>
      </c>
      <c r="F6" s="104">
        <v>89.358000000000004</v>
      </c>
      <c r="G6" s="104">
        <f t="shared" ref="G6:G8" si="1">F6*0.5</f>
        <v>44.679000000000002</v>
      </c>
      <c r="H6" s="104">
        <f t="shared" ref="H6:H8" si="2">E6+G6</f>
        <v>82.179000000000002</v>
      </c>
      <c r="I6" s="105">
        <f t="shared" ref="I6:I8" si="3">RANK(H6,$H$6:$H$8)</f>
        <v>1</v>
      </c>
      <c r="J6" s="106" t="s">
        <v>32</v>
      </c>
    </row>
    <row r="7" spans="1:10" s="1" customFormat="1" ht="30.75" customHeight="1">
      <c r="A7" s="103" t="s">
        <v>294</v>
      </c>
      <c r="B7" s="88" t="s">
        <v>300</v>
      </c>
      <c r="C7" s="88" t="s">
        <v>763</v>
      </c>
      <c r="D7" s="89">
        <v>143.5</v>
      </c>
      <c r="E7" s="104">
        <f t="shared" si="0"/>
        <v>35.875</v>
      </c>
      <c r="F7" s="104">
        <v>84.962000000000003</v>
      </c>
      <c r="G7" s="104">
        <f t="shared" si="1"/>
        <v>42.481000000000002</v>
      </c>
      <c r="H7" s="104">
        <f t="shared" si="2"/>
        <v>78.355999999999995</v>
      </c>
      <c r="I7" s="105">
        <f t="shared" si="3"/>
        <v>2</v>
      </c>
      <c r="J7" s="106"/>
    </row>
    <row r="8" spans="1:10" s="44" customFormat="1" ht="31.5" customHeight="1">
      <c r="A8" s="65" t="s">
        <v>294</v>
      </c>
      <c r="B8" s="66" t="s">
        <v>301</v>
      </c>
      <c r="C8" s="66" t="s">
        <v>764</v>
      </c>
      <c r="D8" s="67">
        <v>130.5</v>
      </c>
      <c r="E8" s="56">
        <f t="shared" si="0"/>
        <v>32.625</v>
      </c>
      <c r="F8" s="56">
        <v>88.957999999999998</v>
      </c>
      <c r="G8" s="56">
        <f t="shared" si="1"/>
        <v>44.478999999999999</v>
      </c>
      <c r="H8" s="56">
        <f t="shared" si="2"/>
        <v>77.103999999999999</v>
      </c>
      <c r="I8" s="57">
        <f t="shared" si="3"/>
        <v>3</v>
      </c>
      <c r="J8" s="58"/>
    </row>
    <row r="10" spans="1:10" s="45" customFormat="1" ht="18.75">
      <c r="A10" s="45" t="s">
        <v>93</v>
      </c>
      <c r="C10" s="45" t="s">
        <v>94</v>
      </c>
      <c r="E10" s="45" t="s">
        <v>95</v>
      </c>
    </row>
    <row r="11" spans="1:10" s="45" customFormat="1" ht="18.75"/>
    <row r="12" spans="1:10" s="45" customFormat="1" ht="18.75">
      <c r="A12" s="45" t="s">
        <v>96</v>
      </c>
      <c r="E12" s="45" t="s">
        <v>97</v>
      </c>
    </row>
    <row r="13" spans="1:10" s="45" customFormat="1" ht="18.75"/>
    <row r="14" spans="1:10" s="45" customFormat="1" ht="18.75"/>
    <row r="15" spans="1:10" s="45" customFormat="1" ht="18.75">
      <c r="D15" s="185">
        <v>44383</v>
      </c>
      <c r="E15" s="186"/>
      <c r="F15" s="186"/>
      <c r="G15" s="186"/>
    </row>
  </sheetData>
  <mergeCells count="6">
    <mergeCell ref="D15:G15"/>
    <mergeCell ref="A1:J1"/>
    <mergeCell ref="A2:J2"/>
    <mergeCell ref="A3:B3"/>
    <mergeCell ref="C3:E3"/>
    <mergeCell ref="F3:G3"/>
  </mergeCells>
  <phoneticPr fontId="55"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14.xml><?xml version="1.0" encoding="utf-8"?>
<worksheet xmlns="http://schemas.openxmlformats.org/spreadsheetml/2006/main" xmlns:r="http://schemas.openxmlformats.org/officeDocument/2006/relationships">
  <dimension ref="A1:J10"/>
  <sheetViews>
    <sheetView workbookViewId="0">
      <selection activeCell="E7" sqref="E7"/>
    </sheetView>
  </sheetViews>
  <sheetFormatPr defaultColWidth="9" defaultRowHeight="13.5"/>
  <cols>
    <col min="1" max="1" width="12.125" customWidth="1"/>
    <col min="2" max="2" width="10" customWidth="1"/>
    <col min="3" max="3" width="24.125" customWidth="1"/>
    <col min="4" max="4" width="10.875" customWidth="1"/>
    <col min="5" max="5" width="14.875" customWidth="1"/>
    <col min="6" max="6" width="11.25" customWidth="1"/>
    <col min="7" max="7" width="13.375" customWidth="1"/>
    <col min="8" max="8" width="11.25" customWidth="1"/>
  </cols>
  <sheetData>
    <row r="1" spans="1:10" s="1" customFormat="1" ht="42" customHeight="1">
      <c r="A1" s="176" t="s">
        <v>302</v>
      </c>
      <c r="B1" s="176"/>
      <c r="C1" s="176"/>
      <c r="D1" s="176"/>
      <c r="E1" s="176"/>
      <c r="F1" s="176"/>
      <c r="G1" s="176"/>
      <c r="H1" s="176"/>
      <c r="I1" s="176"/>
      <c r="J1" s="176"/>
    </row>
    <row r="2" spans="1:10" s="2" customFormat="1" ht="42" customHeight="1">
      <c r="A2" s="177" t="s">
        <v>1</v>
      </c>
      <c r="B2" s="177"/>
      <c r="C2" s="177"/>
      <c r="D2" s="177"/>
      <c r="E2" s="177"/>
      <c r="F2" s="177"/>
      <c r="G2" s="177"/>
      <c r="H2" s="177"/>
      <c r="I2" s="177"/>
      <c r="J2" s="177"/>
    </row>
    <row r="3" spans="1:10" s="3" customFormat="1" ht="34.5" customHeight="1">
      <c r="A3" s="183" t="s">
        <v>303</v>
      </c>
      <c r="B3" s="183"/>
      <c r="C3" s="184" t="s">
        <v>304</v>
      </c>
      <c r="D3" s="184"/>
      <c r="E3" s="184"/>
      <c r="F3" s="184" t="s">
        <v>293</v>
      </c>
      <c r="G3" s="184"/>
      <c r="H3" s="6"/>
    </row>
    <row r="4" spans="1:10" s="1" customFormat="1" ht="34.5" customHeight="1">
      <c r="A4" s="7" t="s">
        <v>5</v>
      </c>
      <c r="B4" s="8" t="s">
        <v>6</v>
      </c>
      <c r="C4" s="8" t="s">
        <v>7</v>
      </c>
      <c r="D4" s="8" t="s">
        <v>8</v>
      </c>
      <c r="E4" s="8" t="s">
        <v>9</v>
      </c>
      <c r="F4" s="8" t="s">
        <v>10</v>
      </c>
      <c r="G4" s="8" t="s">
        <v>11</v>
      </c>
      <c r="H4" s="8" t="s">
        <v>12</v>
      </c>
      <c r="I4" s="8" t="s">
        <v>13</v>
      </c>
      <c r="J4" s="23" t="s">
        <v>14</v>
      </c>
    </row>
    <row r="5" spans="1:10" s="1" customFormat="1" ht="30.75" customHeight="1">
      <c r="A5" s="9" t="s">
        <v>21</v>
      </c>
      <c r="B5" s="10" t="s">
        <v>22</v>
      </c>
      <c r="C5" s="10" t="s">
        <v>23</v>
      </c>
      <c r="D5" s="11">
        <v>1</v>
      </c>
      <c r="E5" s="10" t="s">
        <v>305</v>
      </c>
      <c r="F5" s="11">
        <v>3</v>
      </c>
      <c r="G5" s="10" t="s">
        <v>306</v>
      </c>
      <c r="H5" s="10" t="s">
        <v>124</v>
      </c>
      <c r="I5" s="11">
        <v>6</v>
      </c>
      <c r="J5" s="24">
        <v>7</v>
      </c>
    </row>
    <row r="6" spans="1:10" s="40" customFormat="1" ht="24.95" customHeight="1">
      <c r="A6" s="12" t="s">
        <v>307</v>
      </c>
      <c r="B6" s="125" t="s">
        <v>308</v>
      </c>
      <c r="C6" s="125" t="s">
        <v>765</v>
      </c>
      <c r="D6" s="126">
        <v>80</v>
      </c>
      <c r="E6" s="15">
        <f>D6*0.2</f>
        <v>16</v>
      </c>
      <c r="F6" s="15">
        <v>73.599999999999994</v>
      </c>
      <c r="G6" s="15">
        <f>F6*0.6</f>
        <v>44.16</v>
      </c>
      <c r="H6" s="15">
        <f>E6+G6</f>
        <v>60.16</v>
      </c>
      <c r="I6" s="25">
        <f>RANK(H6,$H$6:$H$7)</f>
        <v>1</v>
      </c>
      <c r="J6" s="108" t="s">
        <v>32</v>
      </c>
    </row>
    <row r="7" spans="1:10" s="40" customFormat="1" ht="24.95" customHeight="1">
      <c r="A7" s="18" t="s">
        <v>307</v>
      </c>
      <c r="B7" s="37" t="s">
        <v>309</v>
      </c>
      <c r="C7" s="37" t="s">
        <v>766</v>
      </c>
      <c r="D7" s="38">
        <v>47.5</v>
      </c>
      <c r="E7" s="21">
        <f t="shared" ref="E7" si="0">D7*0.2</f>
        <v>9.5</v>
      </c>
      <c r="F7" s="21">
        <v>0</v>
      </c>
      <c r="G7" s="21">
        <f t="shared" ref="G7" si="1">F7*0.6</f>
        <v>0</v>
      </c>
      <c r="H7" s="21">
        <f t="shared" ref="H7" si="2">E7+G7</f>
        <v>9.5</v>
      </c>
      <c r="I7" s="28">
        <f>RANK(H7,$H$6:$H$7)</f>
        <v>2</v>
      </c>
      <c r="J7" s="109" t="s">
        <v>258</v>
      </c>
    </row>
    <row r="8" spans="1:10" s="5" customFormat="1" ht="24.75" customHeight="1">
      <c r="A8" s="5" t="s">
        <v>93</v>
      </c>
      <c r="C8" s="5" t="s">
        <v>94</v>
      </c>
      <c r="E8" s="5" t="s">
        <v>95</v>
      </c>
      <c r="G8" s="41"/>
    </row>
    <row r="9" spans="1:10" s="5" customFormat="1" ht="24.75" customHeight="1">
      <c r="A9" s="5" t="s">
        <v>96</v>
      </c>
      <c r="E9" s="5" t="s">
        <v>97</v>
      </c>
      <c r="G9" s="41"/>
    </row>
    <row r="10" spans="1:10" s="5" customFormat="1" ht="18.75">
      <c r="E10" s="22"/>
      <c r="F10" s="22"/>
      <c r="G10" s="41"/>
      <c r="H10" s="189">
        <v>44383</v>
      </c>
      <c r="I10" s="189"/>
    </row>
  </sheetData>
  <sortState ref="A3:M10">
    <sortCondition descending="1" ref="C3:C10"/>
  </sortState>
  <mergeCells count="6">
    <mergeCell ref="H10:I10"/>
    <mergeCell ref="A1:J1"/>
    <mergeCell ref="A2:J2"/>
    <mergeCell ref="A3:B3"/>
    <mergeCell ref="C3:E3"/>
    <mergeCell ref="F3:G3"/>
  </mergeCells>
  <phoneticPr fontId="55"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15.xml><?xml version="1.0" encoding="utf-8"?>
<worksheet xmlns="http://schemas.openxmlformats.org/spreadsheetml/2006/main" xmlns:r="http://schemas.openxmlformats.org/officeDocument/2006/relationships">
  <dimension ref="A1:J11"/>
  <sheetViews>
    <sheetView workbookViewId="0">
      <selection activeCell="C6" sqref="C6:C8"/>
    </sheetView>
  </sheetViews>
  <sheetFormatPr defaultColWidth="9" defaultRowHeight="13.5"/>
  <cols>
    <col min="1" max="1" width="15.875" customWidth="1"/>
    <col min="2" max="2" width="13.5" customWidth="1"/>
    <col min="3" max="3" width="24.125" customWidth="1"/>
    <col min="4" max="4" width="12" customWidth="1"/>
    <col min="5" max="5" width="13.375" customWidth="1"/>
    <col min="6" max="6" width="11.5" customWidth="1"/>
    <col min="7" max="7" width="13.375" customWidth="1"/>
    <col min="8" max="8" width="14.25" customWidth="1"/>
  </cols>
  <sheetData>
    <row r="1" spans="1:10" s="1" customFormat="1" ht="42" customHeight="1">
      <c r="A1" s="176" t="s">
        <v>310</v>
      </c>
      <c r="B1" s="176"/>
      <c r="C1" s="176"/>
      <c r="D1" s="176"/>
      <c r="E1" s="176"/>
      <c r="F1" s="176"/>
      <c r="G1" s="176"/>
      <c r="H1" s="176"/>
      <c r="I1" s="176"/>
      <c r="J1" s="176"/>
    </row>
    <row r="2" spans="1:10" s="2" customFormat="1" ht="42" customHeight="1">
      <c r="A2" s="177" t="s">
        <v>1</v>
      </c>
      <c r="B2" s="177"/>
      <c r="C2" s="177"/>
      <c r="D2" s="177"/>
      <c r="E2" s="177"/>
      <c r="F2" s="177"/>
      <c r="G2" s="177"/>
      <c r="H2" s="177"/>
      <c r="I2" s="177"/>
      <c r="J2" s="177"/>
    </row>
    <row r="3" spans="1:10" s="3" customFormat="1" ht="34.5" customHeight="1">
      <c r="A3" s="183" t="s">
        <v>303</v>
      </c>
      <c r="B3" s="183"/>
      <c r="C3" s="184" t="s">
        <v>292</v>
      </c>
      <c r="D3" s="184"/>
      <c r="E3" s="184"/>
      <c r="F3" s="184" t="s">
        <v>293</v>
      </c>
      <c r="G3" s="184"/>
      <c r="H3" s="6"/>
    </row>
    <row r="4" spans="1:10" s="1" customFormat="1" ht="28.5">
      <c r="A4" s="7" t="s">
        <v>5</v>
      </c>
      <c r="B4" s="8" t="s">
        <v>6</v>
      </c>
      <c r="C4" s="8" t="s">
        <v>7</v>
      </c>
      <c r="D4" s="8" t="s">
        <v>8</v>
      </c>
      <c r="E4" s="8" t="s">
        <v>9</v>
      </c>
      <c r="F4" s="8" t="s">
        <v>10</v>
      </c>
      <c r="G4" s="8" t="s">
        <v>11</v>
      </c>
      <c r="H4" s="8" t="s">
        <v>102</v>
      </c>
      <c r="I4" s="8" t="s">
        <v>13</v>
      </c>
      <c r="J4" s="23" t="s">
        <v>14</v>
      </c>
    </row>
    <row r="5" spans="1:10" s="1" customFormat="1" ht="30.75" customHeight="1">
      <c r="A5" s="9" t="s">
        <v>21</v>
      </c>
      <c r="B5" s="10" t="s">
        <v>22</v>
      </c>
      <c r="C5" s="10" t="s">
        <v>23</v>
      </c>
      <c r="D5" s="11">
        <v>1</v>
      </c>
      <c r="E5" s="10" t="s">
        <v>305</v>
      </c>
      <c r="F5" s="11">
        <v>3</v>
      </c>
      <c r="G5" s="10" t="s">
        <v>306</v>
      </c>
      <c r="H5" s="10" t="s">
        <v>124</v>
      </c>
      <c r="I5" s="11">
        <v>6</v>
      </c>
      <c r="J5" s="24">
        <v>7</v>
      </c>
    </row>
    <row r="6" spans="1:10" s="40" customFormat="1" ht="24.95" customHeight="1">
      <c r="A6" s="12" t="s">
        <v>307</v>
      </c>
      <c r="B6" s="35" t="s">
        <v>311</v>
      </c>
      <c r="C6" s="35" t="s">
        <v>767</v>
      </c>
      <c r="D6" s="36">
        <v>117.5</v>
      </c>
      <c r="E6" s="15">
        <f>D6*0.2</f>
        <v>23.5</v>
      </c>
      <c r="F6" s="15">
        <v>81.099999999999994</v>
      </c>
      <c r="G6" s="15">
        <f>F6*0.6</f>
        <v>48.66</v>
      </c>
      <c r="H6" s="15">
        <f>E6+G6</f>
        <v>72.16</v>
      </c>
      <c r="I6" s="25">
        <f>RANK(H6,$H$6:$H$8)</f>
        <v>1</v>
      </c>
      <c r="J6" s="108" t="s">
        <v>32</v>
      </c>
    </row>
    <row r="7" spans="1:10" s="40" customFormat="1" ht="24.95" customHeight="1">
      <c r="A7" s="12" t="s">
        <v>307</v>
      </c>
      <c r="B7" s="123" t="s">
        <v>312</v>
      </c>
      <c r="C7" s="123" t="s">
        <v>768</v>
      </c>
      <c r="D7" s="124">
        <v>96</v>
      </c>
      <c r="E7" s="15">
        <f>D7*0.2</f>
        <v>19.2</v>
      </c>
      <c r="F7" s="15">
        <v>84.7</v>
      </c>
      <c r="G7" s="15">
        <f>F7*0.6</f>
        <v>50.82</v>
      </c>
      <c r="H7" s="15">
        <f>E7+G7</f>
        <v>70.02</v>
      </c>
      <c r="I7" s="25">
        <f>RANK(H7,$H$6:$H$8)</f>
        <v>2</v>
      </c>
      <c r="J7" s="42"/>
    </row>
    <row r="8" spans="1:10" s="40" customFormat="1" ht="24.95" customHeight="1">
      <c r="A8" s="18" t="s">
        <v>307</v>
      </c>
      <c r="B8" s="37" t="s">
        <v>313</v>
      </c>
      <c r="C8" s="37" t="s">
        <v>769</v>
      </c>
      <c r="D8" s="38">
        <v>98</v>
      </c>
      <c r="E8" s="21">
        <f>D8*0.2</f>
        <v>19.600000000000001</v>
      </c>
      <c r="F8" s="21">
        <v>77.099999999999994</v>
      </c>
      <c r="G8" s="21">
        <f>F8*0.6</f>
        <v>46.26</v>
      </c>
      <c r="H8" s="21">
        <f>E8+G8</f>
        <v>65.86</v>
      </c>
      <c r="I8" s="28">
        <f>RANK(H8,$H$6:$H$8)</f>
        <v>3</v>
      </c>
      <c r="J8" s="43"/>
    </row>
    <row r="9" spans="1:10" s="5" customFormat="1" ht="24.75" customHeight="1">
      <c r="A9" s="5" t="s">
        <v>93</v>
      </c>
      <c r="C9" s="5" t="s">
        <v>94</v>
      </c>
      <c r="E9" s="5" t="s">
        <v>95</v>
      </c>
      <c r="G9" s="41"/>
    </row>
    <row r="10" spans="1:10" s="5" customFormat="1" ht="24.75" customHeight="1">
      <c r="A10" s="5" t="s">
        <v>96</v>
      </c>
      <c r="E10" s="5" t="s">
        <v>97</v>
      </c>
      <c r="G10" s="41"/>
    </row>
    <row r="11" spans="1:10" s="5" customFormat="1" ht="18.75">
      <c r="E11" s="22"/>
      <c r="F11" s="22"/>
      <c r="G11" s="41"/>
      <c r="H11" s="189">
        <v>44383</v>
      </c>
      <c r="I11" s="189"/>
    </row>
  </sheetData>
  <sortState ref="A6:J8">
    <sortCondition ref="I6:I8"/>
  </sortState>
  <mergeCells count="6">
    <mergeCell ref="H11:I11"/>
    <mergeCell ref="A1:J1"/>
    <mergeCell ref="A2:J2"/>
    <mergeCell ref="A3:B3"/>
    <mergeCell ref="C3:E3"/>
    <mergeCell ref="F3:G3"/>
  </mergeCells>
  <phoneticPr fontId="55"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16.xml><?xml version="1.0" encoding="utf-8"?>
<worksheet xmlns="http://schemas.openxmlformats.org/spreadsheetml/2006/main" xmlns:r="http://schemas.openxmlformats.org/officeDocument/2006/relationships">
  <dimension ref="A1:J10"/>
  <sheetViews>
    <sheetView workbookViewId="0">
      <selection activeCell="C7" sqref="C7"/>
    </sheetView>
  </sheetViews>
  <sheetFormatPr defaultColWidth="9" defaultRowHeight="13.5"/>
  <cols>
    <col min="1" max="1" width="15.875" customWidth="1"/>
    <col min="2" max="2" width="13.5" customWidth="1"/>
    <col min="3" max="3" width="24.125" customWidth="1"/>
    <col min="4" max="4" width="12" customWidth="1"/>
    <col min="5" max="5" width="13.375" customWidth="1"/>
    <col min="6" max="6" width="11.5" customWidth="1"/>
    <col min="7" max="7" width="13.375" customWidth="1"/>
    <col min="8" max="8" width="14.25" customWidth="1"/>
  </cols>
  <sheetData>
    <row r="1" spans="1:10" s="1" customFormat="1" ht="42" customHeight="1">
      <c r="A1" s="176" t="s">
        <v>314</v>
      </c>
      <c r="B1" s="176"/>
      <c r="C1" s="176"/>
      <c r="D1" s="176"/>
      <c r="E1" s="176"/>
      <c r="F1" s="176"/>
      <c r="G1" s="176"/>
      <c r="H1" s="176"/>
      <c r="I1" s="176"/>
      <c r="J1" s="176"/>
    </row>
    <row r="2" spans="1:10" s="2" customFormat="1" ht="42" customHeight="1">
      <c r="A2" s="177" t="s">
        <v>1</v>
      </c>
      <c r="B2" s="177"/>
      <c r="C2" s="177"/>
      <c r="D2" s="177"/>
      <c r="E2" s="177"/>
      <c r="F2" s="177"/>
      <c r="G2" s="177"/>
      <c r="H2" s="177"/>
      <c r="I2" s="177"/>
      <c r="J2" s="177"/>
    </row>
    <row r="3" spans="1:10" s="3" customFormat="1" ht="34.5" customHeight="1">
      <c r="A3" s="183" t="s">
        <v>303</v>
      </c>
      <c r="B3" s="183"/>
      <c r="C3" s="184" t="s">
        <v>304</v>
      </c>
      <c r="D3" s="184"/>
      <c r="E3" s="184"/>
      <c r="F3" s="184" t="s">
        <v>293</v>
      </c>
      <c r="G3" s="184"/>
      <c r="H3" s="6"/>
    </row>
    <row r="4" spans="1:10" s="1" customFormat="1" ht="28.5">
      <c r="A4" s="7" t="s">
        <v>5</v>
      </c>
      <c r="B4" s="8" t="s">
        <v>6</v>
      </c>
      <c r="C4" s="8" t="s">
        <v>7</v>
      </c>
      <c r="D4" s="8" t="s">
        <v>8</v>
      </c>
      <c r="E4" s="8" t="s">
        <v>9</v>
      </c>
      <c r="F4" s="8" t="s">
        <v>10</v>
      </c>
      <c r="G4" s="8" t="s">
        <v>11</v>
      </c>
      <c r="H4" s="8" t="s">
        <v>102</v>
      </c>
      <c r="I4" s="8" t="s">
        <v>13</v>
      </c>
      <c r="J4" s="23" t="s">
        <v>14</v>
      </c>
    </row>
    <row r="5" spans="1:10" s="1" customFormat="1" ht="30.75" customHeight="1">
      <c r="A5" s="9" t="s">
        <v>21</v>
      </c>
      <c r="B5" s="10" t="s">
        <v>22</v>
      </c>
      <c r="C5" s="10" t="s">
        <v>23</v>
      </c>
      <c r="D5" s="11">
        <v>1</v>
      </c>
      <c r="E5" s="10" t="s">
        <v>305</v>
      </c>
      <c r="F5" s="11">
        <v>3</v>
      </c>
      <c r="G5" s="10" t="s">
        <v>306</v>
      </c>
      <c r="H5" s="10" t="s">
        <v>124</v>
      </c>
      <c r="I5" s="11">
        <v>6</v>
      </c>
      <c r="J5" s="24">
        <v>7</v>
      </c>
    </row>
    <row r="6" spans="1:10" s="116" customFormat="1" ht="24.95" customHeight="1">
      <c r="A6" s="117" t="s">
        <v>307</v>
      </c>
      <c r="B6" s="118" t="s">
        <v>315</v>
      </c>
      <c r="C6" s="118" t="s">
        <v>770</v>
      </c>
      <c r="D6" s="119">
        <v>118</v>
      </c>
      <c r="E6" s="120">
        <f>D6*0.2</f>
        <v>23.6</v>
      </c>
      <c r="F6" s="120">
        <v>80.400000000000006</v>
      </c>
      <c r="G6" s="120">
        <f>F6*0.6</f>
        <v>48.24</v>
      </c>
      <c r="H6" s="120">
        <f>E6+G6</f>
        <v>71.84</v>
      </c>
      <c r="I6" s="121">
        <f>RANK(H6,$H$6:$H$7)</f>
        <v>1</v>
      </c>
      <c r="J6" s="122" t="s">
        <v>32</v>
      </c>
    </row>
    <row r="7" spans="1:10" s="40" customFormat="1" ht="24.95" customHeight="1">
      <c r="A7" s="18" t="s">
        <v>307</v>
      </c>
      <c r="B7" s="37" t="s">
        <v>316</v>
      </c>
      <c r="C7" s="37" t="s">
        <v>771</v>
      </c>
      <c r="D7" s="38">
        <v>56</v>
      </c>
      <c r="E7" s="21">
        <f t="shared" ref="E7" si="0">D7*0.2</f>
        <v>11.2</v>
      </c>
      <c r="F7" s="21">
        <v>76.400000000000006</v>
      </c>
      <c r="G7" s="21">
        <f t="shared" ref="G7" si="1">F7*0.6</f>
        <v>45.84</v>
      </c>
      <c r="H7" s="21">
        <f t="shared" ref="H7" si="2">E7+G7</f>
        <v>57.04</v>
      </c>
      <c r="I7" s="28">
        <f>RANK(H7,$H$6:$H$7)</f>
        <v>2</v>
      </c>
      <c r="J7" s="43"/>
    </row>
    <row r="8" spans="1:10" s="5" customFormat="1" ht="24.75" customHeight="1">
      <c r="A8" s="5" t="s">
        <v>93</v>
      </c>
      <c r="C8" s="5" t="s">
        <v>94</v>
      </c>
      <c r="E8" s="5" t="s">
        <v>95</v>
      </c>
      <c r="G8" s="41"/>
    </row>
    <row r="9" spans="1:10" s="5" customFormat="1" ht="24.75" customHeight="1">
      <c r="A9" s="5" t="s">
        <v>96</v>
      </c>
      <c r="E9" s="5" t="s">
        <v>97</v>
      </c>
      <c r="G9" s="41"/>
    </row>
    <row r="10" spans="1:10" s="5" customFormat="1" ht="18.75">
      <c r="E10" s="22"/>
      <c r="F10" s="22"/>
      <c r="G10" s="41"/>
      <c r="H10" s="189">
        <v>44383</v>
      </c>
      <c r="I10" s="189"/>
    </row>
  </sheetData>
  <mergeCells count="6">
    <mergeCell ref="H10:I10"/>
    <mergeCell ref="A1:J1"/>
    <mergeCell ref="A2:J2"/>
    <mergeCell ref="A3:B3"/>
    <mergeCell ref="C3:E3"/>
    <mergeCell ref="F3:G3"/>
  </mergeCells>
  <phoneticPr fontId="55"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17.xml><?xml version="1.0" encoding="utf-8"?>
<worksheet xmlns="http://schemas.openxmlformats.org/spreadsheetml/2006/main" xmlns:r="http://schemas.openxmlformats.org/officeDocument/2006/relationships">
  <dimension ref="A1:J16"/>
  <sheetViews>
    <sheetView workbookViewId="0">
      <selection activeCell="C6" sqref="C6:C11"/>
    </sheetView>
  </sheetViews>
  <sheetFormatPr defaultColWidth="9" defaultRowHeight="13.5"/>
  <cols>
    <col min="1" max="1" width="12.75" customWidth="1"/>
    <col min="2" max="2" width="10" customWidth="1"/>
    <col min="3" max="3" width="26.125" customWidth="1"/>
    <col min="4" max="4" width="10.75" customWidth="1"/>
    <col min="5" max="5" width="13.25" customWidth="1"/>
    <col min="6" max="6" width="10.125" customWidth="1"/>
    <col min="7" max="7" width="12" customWidth="1"/>
    <col min="8" max="8" width="11" customWidth="1"/>
  </cols>
  <sheetData>
    <row r="1" spans="1:10" s="1" customFormat="1" ht="42" customHeight="1">
      <c r="A1" s="176" t="s">
        <v>317</v>
      </c>
      <c r="B1" s="176"/>
      <c r="C1" s="176"/>
      <c r="D1" s="176"/>
      <c r="E1" s="176"/>
      <c r="F1" s="176"/>
      <c r="G1" s="176"/>
      <c r="H1" s="176"/>
      <c r="I1" s="176"/>
      <c r="J1" s="176"/>
    </row>
    <row r="2" spans="1:10" s="2" customFormat="1" ht="42" customHeight="1">
      <c r="A2" s="177" t="s">
        <v>1</v>
      </c>
      <c r="B2" s="177"/>
      <c r="C2" s="177"/>
      <c r="D2" s="177"/>
      <c r="E2" s="177"/>
      <c r="F2" s="177"/>
      <c r="G2" s="177"/>
      <c r="H2" s="177"/>
      <c r="I2" s="177"/>
      <c r="J2" s="177"/>
    </row>
    <row r="3" spans="1:10" s="3" customFormat="1" ht="34.5" customHeight="1">
      <c r="A3" s="183" t="s">
        <v>318</v>
      </c>
      <c r="B3" s="183"/>
      <c r="C3" s="184" t="s">
        <v>319</v>
      </c>
      <c r="D3" s="184"/>
      <c r="E3" s="184"/>
      <c r="F3" s="184" t="s">
        <v>320</v>
      </c>
      <c r="G3" s="184"/>
      <c r="H3" s="6"/>
    </row>
    <row r="4" spans="1:10" s="1" customFormat="1" ht="28.5">
      <c r="A4" s="7" t="s">
        <v>5</v>
      </c>
      <c r="B4" s="8" t="s">
        <v>6</v>
      </c>
      <c r="C4" s="8" t="s">
        <v>7</v>
      </c>
      <c r="D4" s="8" t="s">
        <v>8</v>
      </c>
      <c r="E4" s="8" t="s">
        <v>9</v>
      </c>
      <c r="F4" s="8" t="s">
        <v>10</v>
      </c>
      <c r="G4" s="8" t="s">
        <v>11</v>
      </c>
      <c r="H4" s="8" t="s">
        <v>102</v>
      </c>
      <c r="I4" s="8" t="s">
        <v>13</v>
      </c>
      <c r="J4" s="23" t="s">
        <v>14</v>
      </c>
    </row>
    <row r="5" spans="1:10" s="1" customFormat="1" ht="30.75" customHeight="1">
      <c r="A5" s="9" t="s">
        <v>21</v>
      </c>
      <c r="B5" s="10" t="s">
        <v>22</v>
      </c>
      <c r="C5" s="10" t="s">
        <v>23</v>
      </c>
      <c r="D5" s="11">
        <v>1</v>
      </c>
      <c r="E5" s="10" t="s">
        <v>305</v>
      </c>
      <c r="F5" s="11">
        <v>3</v>
      </c>
      <c r="G5" s="10" t="s">
        <v>306</v>
      </c>
      <c r="H5" s="10" t="s">
        <v>124</v>
      </c>
      <c r="I5" s="11">
        <v>6</v>
      </c>
      <c r="J5" s="24">
        <v>7</v>
      </c>
    </row>
    <row r="6" spans="1:10" s="4" customFormat="1" ht="26.1" customHeight="1">
      <c r="A6" s="12" t="s">
        <v>321</v>
      </c>
      <c r="B6" s="96" t="s">
        <v>322</v>
      </c>
      <c r="C6" s="96" t="s">
        <v>772</v>
      </c>
      <c r="D6" s="97">
        <v>121</v>
      </c>
      <c r="E6" s="15">
        <f t="shared" ref="E6:E11" si="0">D6*0.2</f>
        <v>24.2</v>
      </c>
      <c r="F6" s="15">
        <v>95.8</v>
      </c>
      <c r="G6" s="15">
        <f t="shared" ref="G6:G11" si="1">F6*0.6</f>
        <v>57.48</v>
      </c>
      <c r="H6" s="15">
        <f t="shared" ref="H6:H11" si="2">E6+G6</f>
        <v>81.680000000000007</v>
      </c>
      <c r="I6" s="25">
        <f t="shared" ref="I6:I11" si="3">RANK(H6,$H$6:$H$11)</f>
        <v>1</v>
      </c>
      <c r="J6" s="26" t="s">
        <v>32</v>
      </c>
    </row>
    <row r="7" spans="1:10" s="4" customFormat="1" ht="26.1" customHeight="1">
      <c r="A7" s="12" t="s">
        <v>321</v>
      </c>
      <c r="B7" s="76" t="s">
        <v>323</v>
      </c>
      <c r="C7" s="76" t="s">
        <v>773</v>
      </c>
      <c r="D7" s="77">
        <v>116</v>
      </c>
      <c r="E7" s="15">
        <f t="shared" si="0"/>
        <v>23.2</v>
      </c>
      <c r="F7" s="15">
        <v>78.930000000000007</v>
      </c>
      <c r="G7" s="15">
        <f t="shared" si="1"/>
        <v>47.357999999999997</v>
      </c>
      <c r="H7" s="15">
        <f t="shared" si="2"/>
        <v>70.558000000000007</v>
      </c>
      <c r="I7" s="25">
        <f t="shared" si="3"/>
        <v>2</v>
      </c>
      <c r="J7" s="26" t="s">
        <v>32</v>
      </c>
    </row>
    <row r="8" spans="1:10" s="4" customFormat="1" ht="26.1" customHeight="1">
      <c r="A8" s="12" t="s">
        <v>321</v>
      </c>
      <c r="B8" s="76" t="s">
        <v>324</v>
      </c>
      <c r="C8" s="76" t="s">
        <v>774</v>
      </c>
      <c r="D8" s="77">
        <v>100.5</v>
      </c>
      <c r="E8" s="15">
        <f t="shared" si="0"/>
        <v>20.100000000000001</v>
      </c>
      <c r="F8" s="15">
        <v>81.12</v>
      </c>
      <c r="G8" s="15">
        <f t="shared" si="1"/>
        <v>48.671999999999997</v>
      </c>
      <c r="H8" s="15">
        <f t="shared" si="2"/>
        <v>68.772000000000006</v>
      </c>
      <c r="I8" s="25">
        <f t="shared" si="3"/>
        <v>3</v>
      </c>
      <c r="J8" s="26"/>
    </row>
    <row r="9" spans="1:10" s="4" customFormat="1" ht="26.1" customHeight="1">
      <c r="A9" s="12" t="s">
        <v>321</v>
      </c>
      <c r="B9" s="16" t="s">
        <v>325</v>
      </c>
      <c r="C9" s="16" t="s">
        <v>775</v>
      </c>
      <c r="D9" s="17">
        <v>84.5</v>
      </c>
      <c r="E9" s="15">
        <f t="shared" si="0"/>
        <v>16.899999999999999</v>
      </c>
      <c r="F9" s="98">
        <v>83.42</v>
      </c>
      <c r="G9" s="15">
        <f t="shared" si="1"/>
        <v>50.052</v>
      </c>
      <c r="H9" s="15">
        <f t="shared" si="2"/>
        <v>66.951999999999998</v>
      </c>
      <c r="I9" s="25">
        <f t="shared" si="3"/>
        <v>4</v>
      </c>
      <c r="J9" s="99"/>
    </row>
    <row r="10" spans="1:10" s="4" customFormat="1" ht="26.1" customHeight="1">
      <c r="A10" s="12" t="s">
        <v>321</v>
      </c>
      <c r="B10" s="16" t="s">
        <v>326</v>
      </c>
      <c r="C10" s="16" t="s">
        <v>776</v>
      </c>
      <c r="D10" s="17">
        <v>112.5</v>
      </c>
      <c r="E10" s="15">
        <f t="shared" si="0"/>
        <v>22.5</v>
      </c>
      <c r="F10" s="15">
        <v>73.22</v>
      </c>
      <c r="G10" s="15">
        <f t="shared" si="1"/>
        <v>43.932000000000002</v>
      </c>
      <c r="H10" s="15">
        <f t="shared" si="2"/>
        <v>66.432000000000002</v>
      </c>
      <c r="I10" s="25">
        <f t="shared" si="3"/>
        <v>5</v>
      </c>
      <c r="J10" s="26"/>
    </row>
    <row r="11" spans="1:10" s="95" customFormat="1" ht="26.1" customHeight="1">
      <c r="A11" s="18" t="s">
        <v>321</v>
      </c>
      <c r="B11" s="19" t="s">
        <v>327</v>
      </c>
      <c r="C11" s="19" t="s">
        <v>777</v>
      </c>
      <c r="D11" s="20">
        <v>87.5</v>
      </c>
      <c r="E11" s="21">
        <f t="shared" si="0"/>
        <v>17.5</v>
      </c>
      <c r="F11" s="21">
        <v>80.319999999999993</v>
      </c>
      <c r="G11" s="21">
        <f t="shared" si="1"/>
        <v>48.192</v>
      </c>
      <c r="H11" s="21">
        <f t="shared" si="2"/>
        <v>65.691999999999993</v>
      </c>
      <c r="I11" s="28">
        <f t="shared" si="3"/>
        <v>6</v>
      </c>
      <c r="J11" s="29"/>
    </row>
    <row r="13" spans="1:10" s="5" customFormat="1" ht="18.75">
      <c r="A13" s="5" t="s">
        <v>93</v>
      </c>
      <c r="C13" s="5" t="s">
        <v>94</v>
      </c>
      <c r="E13" s="5" t="s">
        <v>95</v>
      </c>
    </row>
    <row r="14" spans="1:10" s="5" customFormat="1" ht="11.25" customHeight="1"/>
    <row r="15" spans="1:10" s="5" customFormat="1" ht="18.75">
      <c r="A15" s="5" t="s">
        <v>96</v>
      </c>
      <c r="E15" s="5" t="s">
        <v>97</v>
      </c>
    </row>
    <row r="16" spans="1:10" s="5" customFormat="1" ht="18.75">
      <c r="D16" s="187">
        <v>44383</v>
      </c>
      <c r="E16" s="188"/>
      <c r="F16" s="188"/>
      <c r="G16" s="188"/>
    </row>
  </sheetData>
  <mergeCells count="6">
    <mergeCell ref="D16:G16"/>
    <mergeCell ref="A1:J1"/>
    <mergeCell ref="A2:J2"/>
    <mergeCell ref="A3:B3"/>
    <mergeCell ref="C3:E3"/>
    <mergeCell ref="F3:G3"/>
  </mergeCells>
  <phoneticPr fontId="55"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18.xml><?xml version="1.0" encoding="utf-8"?>
<worksheet xmlns="http://schemas.openxmlformats.org/spreadsheetml/2006/main" xmlns:r="http://schemas.openxmlformats.org/officeDocument/2006/relationships">
  <dimension ref="A1:J14"/>
  <sheetViews>
    <sheetView workbookViewId="0">
      <selection activeCell="C9" sqref="C9"/>
    </sheetView>
  </sheetViews>
  <sheetFormatPr defaultColWidth="9" defaultRowHeight="13.5"/>
  <cols>
    <col min="1" max="1" width="12.75" customWidth="1"/>
    <col min="2" max="2" width="10" customWidth="1"/>
    <col min="3" max="3" width="26.125" customWidth="1"/>
    <col min="4" max="4" width="10.75" customWidth="1"/>
    <col min="5" max="5" width="13.25" customWidth="1"/>
    <col min="6" max="6" width="10.625" customWidth="1"/>
    <col min="7" max="7" width="12" customWidth="1"/>
    <col min="8" max="8" width="9.25"/>
    <col min="10" max="10" width="10.25" customWidth="1"/>
  </cols>
  <sheetData>
    <row r="1" spans="1:10" s="1" customFormat="1" ht="42" customHeight="1">
      <c r="A1" s="176" t="s">
        <v>328</v>
      </c>
      <c r="B1" s="176"/>
      <c r="C1" s="176"/>
      <c r="D1" s="176"/>
      <c r="E1" s="176"/>
      <c r="F1" s="176"/>
      <c r="G1" s="176"/>
      <c r="H1" s="176"/>
      <c r="I1" s="176"/>
      <c r="J1" s="176"/>
    </row>
    <row r="2" spans="1:10" s="2" customFormat="1" ht="42" customHeight="1">
      <c r="A2" s="177" t="s">
        <v>1</v>
      </c>
      <c r="B2" s="177"/>
      <c r="C2" s="177"/>
      <c r="D2" s="177"/>
      <c r="E2" s="177"/>
      <c r="F2" s="177"/>
      <c r="G2" s="177"/>
      <c r="H2" s="177"/>
      <c r="I2" s="177"/>
      <c r="J2" s="177"/>
    </row>
    <row r="3" spans="1:10" s="3" customFormat="1" ht="34.5" customHeight="1">
      <c r="A3" s="183" t="s">
        <v>318</v>
      </c>
      <c r="B3" s="183"/>
      <c r="C3" s="184" t="s">
        <v>329</v>
      </c>
      <c r="D3" s="184"/>
      <c r="E3" s="184"/>
      <c r="F3" s="184" t="s">
        <v>320</v>
      </c>
      <c r="G3" s="184"/>
      <c r="H3" s="6"/>
    </row>
    <row r="4" spans="1:10" s="1" customFormat="1" ht="34.5" customHeight="1">
      <c r="A4" s="7" t="s">
        <v>5</v>
      </c>
      <c r="B4" s="8" t="s">
        <v>6</v>
      </c>
      <c r="C4" s="8" t="s">
        <v>7</v>
      </c>
      <c r="D4" s="8" t="s">
        <v>8</v>
      </c>
      <c r="E4" s="8" t="s">
        <v>9</v>
      </c>
      <c r="F4" s="8" t="s">
        <v>10</v>
      </c>
      <c r="G4" s="8" t="s">
        <v>11</v>
      </c>
      <c r="H4" s="8" t="s">
        <v>12</v>
      </c>
      <c r="I4" s="8" t="s">
        <v>13</v>
      </c>
      <c r="J4" s="23" t="s">
        <v>14</v>
      </c>
    </row>
    <row r="5" spans="1:10" s="1" customFormat="1" ht="30.75" customHeight="1">
      <c r="A5" s="9" t="s">
        <v>21</v>
      </c>
      <c r="B5" s="10" t="s">
        <v>22</v>
      </c>
      <c r="C5" s="10" t="s">
        <v>23</v>
      </c>
      <c r="D5" s="11">
        <v>1</v>
      </c>
      <c r="E5" s="10" t="s">
        <v>305</v>
      </c>
      <c r="F5" s="11">
        <v>3</v>
      </c>
      <c r="G5" s="10" t="s">
        <v>306</v>
      </c>
      <c r="H5" s="10" t="s">
        <v>124</v>
      </c>
      <c r="I5" s="11">
        <v>6</v>
      </c>
      <c r="J5" s="24">
        <v>7</v>
      </c>
    </row>
    <row r="6" spans="1:10" s="1" customFormat="1" ht="30.75" customHeight="1">
      <c r="A6" s="12" t="s">
        <v>321</v>
      </c>
      <c r="B6" s="96" t="s">
        <v>330</v>
      </c>
      <c r="C6" s="96" t="s">
        <v>778</v>
      </c>
      <c r="D6" s="97">
        <v>88.5</v>
      </c>
      <c r="E6" s="15">
        <f t="shared" ref="E6:E9" si="0">D6*0.2</f>
        <v>17.7</v>
      </c>
      <c r="F6" s="15">
        <v>85.44</v>
      </c>
      <c r="G6" s="15">
        <f t="shared" ref="G6:G9" si="1">F6*0.6</f>
        <v>51.264000000000003</v>
      </c>
      <c r="H6" s="15">
        <f t="shared" ref="H6:H9" si="2">E6+G6</f>
        <v>68.963999999999999</v>
      </c>
      <c r="I6" s="25">
        <f t="shared" ref="I6:I9" si="3">RANK(H6,$H$6:$H$9)</f>
        <v>1</v>
      </c>
      <c r="J6" s="24" t="s">
        <v>32</v>
      </c>
    </row>
    <row r="7" spans="1:10" s="1" customFormat="1" ht="30.75" customHeight="1">
      <c r="A7" s="12" t="s">
        <v>321</v>
      </c>
      <c r="B7" s="76" t="s">
        <v>331</v>
      </c>
      <c r="C7" s="76" t="s">
        <v>779</v>
      </c>
      <c r="D7" s="77">
        <v>88.5</v>
      </c>
      <c r="E7" s="15">
        <f t="shared" si="0"/>
        <v>17.7</v>
      </c>
      <c r="F7" s="15">
        <v>81.47</v>
      </c>
      <c r="G7" s="15">
        <f t="shared" si="1"/>
        <v>48.881999999999998</v>
      </c>
      <c r="H7" s="15">
        <f t="shared" si="2"/>
        <v>66.581999999999994</v>
      </c>
      <c r="I7" s="25">
        <f t="shared" si="3"/>
        <v>2</v>
      </c>
      <c r="J7" s="24" t="s">
        <v>32</v>
      </c>
    </row>
    <row r="8" spans="1:10" s="4" customFormat="1" ht="26.1" customHeight="1">
      <c r="A8" s="12" t="s">
        <v>321</v>
      </c>
      <c r="B8" s="16" t="s">
        <v>109</v>
      </c>
      <c r="C8" s="16" t="s">
        <v>780</v>
      </c>
      <c r="D8" s="17">
        <v>83.5</v>
      </c>
      <c r="E8" s="15">
        <f t="shared" si="0"/>
        <v>16.7</v>
      </c>
      <c r="F8" s="15">
        <v>80.55</v>
      </c>
      <c r="G8" s="15">
        <f t="shared" si="1"/>
        <v>48.33</v>
      </c>
      <c r="H8" s="15">
        <f t="shared" si="2"/>
        <v>65.03</v>
      </c>
      <c r="I8" s="25">
        <f t="shared" si="3"/>
        <v>3</v>
      </c>
      <c r="J8" s="26"/>
    </row>
    <row r="9" spans="1:10" s="4" customFormat="1" ht="26.1" customHeight="1">
      <c r="A9" s="18" t="s">
        <v>321</v>
      </c>
      <c r="B9" s="19" t="s">
        <v>332</v>
      </c>
      <c r="C9" s="19" t="s">
        <v>781</v>
      </c>
      <c r="D9" s="20">
        <v>71</v>
      </c>
      <c r="E9" s="21">
        <f t="shared" si="0"/>
        <v>14.2</v>
      </c>
      <c r="F9" s="21">
        <v>76.290000000000006</v>
      </c>
      <c r="G9" s="21">
        <f t="shared" si="1"/>
        <v>45.774000000000001</v>
      </c>
      <c r="H9" s="21">
        <f t="shared" si="2"/>
        <v>59.973999999999997</v>
      </c>
      <c r="I9" s="28">
        <f t="shared" si="3"/>
        <v>4</v>
      </c>
      <c r="J9" s="29"/>
    </row>
    <row r="11" spans="1:10" s="5" customFormat="1" ht="18.75">
      <c r="A11" s="5" t="s">
        <v>93</v>
      </c>
      <c r="C11" s="5" t="s">
        <v>94</v>
      </c>
      <c r="E11" s="5" t="s">
        <v>95</v>
      </c>
    </row>
    <row r="12" spans="1:10" s="5" customFormat="1" ht="11.25" customHeight="1"/>
    <row r="13" spans="1:10" s="5" customFormat="1" ht="18.75">
      <c r="A13" s="5" t="s">
        <v>96</v>
      </c>
      <c r="E13" s="5" t="s">
        <v>97</v>
      </c>
    </row>
    <row r="14" spans="1:10" s="5" customFormat="1" ht="18.75">
      <c r="D14" s="187">
        <v>44383</v>
      </c>
      <c r="E14" s="188"/>
      <c r="F14" s="188"/>
      <c r="G14" s="188"/>
    </row>
  </sheetData>
  <mergeCells count="6">
    <mergeCell ref="D14:G14"/>
    <mergeCell ref="A1:J1"/>
    <mergeCell ref="A2:J2"/>
    <mergeCell ref="A3:B3"/>
    <mergeCell ref="C3:E3"/>
    <mergeCell ref="F3:G3"/>
  </mergeCells>
  <phoneticPr fontId="55"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19.xml><?xml version="1.0" encoding="utf-8"?>
<worksheet xmlns="http://schemas.openxmlformats.org/spreadsheetml/2006/main" xmlns:r="http://schemas.openxmlformats.org/officeDocument/2006/relationships">
  <dimension ref="A1:J13"/>
  <sheetViews>
    <sheetView workbookViewId="0">
      <selection activeCell="C8" sqref="C8"/>
    </sheetView>
  </sheetViews>
  <sheetFormatPr defaultColWidth="9" defaultRowHeight="13.5"/>
  <cols>
    <col min="1" max="1" width="12.75" customWidth="1"/>
    <col min="2" max="2" width="10" customWidth="1"/>
    <col min="3" max="3" width="26.125" customWidth="1"/>
    <col min="4" max="4" width="10.75" customWidth="1"/>
    <col min="5" max="5" width="13.25" customWidth="1"/>
    <col min="6" max="6" width="10.125" customWidth="1"/>
    <col min="7" max="7" width="12" customWidth="1"/>
    <col min="8" max="8" width="11.125" customWidth="1"/>
  </cols>
  <sheetData>
    <row r="1" spans="1:10" s="1" customFormat="1" ht="42" customHeight="1">
      <c r="A1" s="176" t="s">
        <v>333</v>
      </c>
      <c r="B1" s="176"/>
      <c r="C1" s="176"/>
      <c r="D1" s="176"/>
      <c r="E1" s="176"/>
      <c r="F1" s="176"/>
      <c r="G1" s="176"/>
      <c r="H1" s="176"/>
      <c r="I1" s="176"/>
      <c r="J1" s="176"/>
    </row>
    <row r="2" spans="1:10" s="2" customFormat="1" ht="42" customHeight="1">
      <c r="A2" s="177" t="s">
        <v>1</v>
      </c>
      <c r="B2" s="177"/>
      <c r="C2" s="177"/>
      <c r="D2" s="177"/>
      <c r="E2" s="177"/>
      <c r="F2" s="177"/>
      <c r="G2" s="177"/>
      <c r="H2" s="177"/>
      <c r="I2" s="177"/>
      <c r="J2" s="177"/>
    </row>
    <row r="3" spans="1:10" s="3" customFormat="1" ht="34.5" customHeight="1">
      <c r="A3" s="183" t="s">
        <v>334</v>
      </c>
      <c r="B3" s="183"/>
      <c r="C3" s="184" t="s">
        <v>292</v>
      </c>
      <c r="D3" s="184"/>
      <c r="E3" s="184"/>
      <c r="F3" s="184" t="s">
        <v>293</v>
      </c>
      <c r="G3" s="184"/>
      <c r="H3" s="6"/>
    </row>
    <row r="4" spans="1:10" s="1" customFormat="1" ht="33" customHeight="1">
      <c r="A4" s="7" t="s">
        <v>5</v>
      </c>
      <c r="B4" s="8" t="s">
        <v>6</v>
      </c>
      <c r="C4" s="8" t="s">
        <v>7</v>
      </c>
      <c r="D4" s="8" t="s">
        <v>8</v>
      </c>
      <c r="E4" s="8" t="s">
        <v>9</v>
      </c>
      <c r="F4" s="8" t="s">
        <v>10</v>
      </c>
      <c r="G4" s="8" t="s">
        <v>11</v>
      </c>
      <c r="H4" s="8" t="s">
        <v>102</v>
      </c>
      <c r="I4" s="8" t="s">
        <v>13</v>
      </c>
      <c r="J4" s="23" t="s">
        <v>14</v>
      </c>
    </row>
    <row r="5" spans="1:10" s="1" customFormat="1" ht="30.75" customHeight="1">
      <c r="A5" s="9" t="s">
        <v>21</v>
      </c>
      <c r="B5" s="10" t="s">
        <v>22</v>
      </c>
      <c r="C5" s="10" t="s">
        <v>23</v>
      </c>
      <c r="D5" s="11">
        <v>1</v>
      </c>
      <c r="E5" s="10" t="s">
        <v>305</v>
      </c>
      <c r="F5" s="11">
        <v>3</v>
      </c>
      <c r="G5" s="10" t="s">
        <v>306</v>
      </c>
      <c r="H5" s="10" t="s">
        <v>124</v>
      </c>
      <c r="I5" s="11">
        <v>6</v>
      </c>
      <c r="J5" s="24">
        <v>7</v>
      </c>
    </row>
    <row r="6" spans="1:10" s="4" customFormat="1" ht="30.75" customHeight="1">
      <c r="A6" s="12" t="s">
        <v>321</v>
      </c>
      <c r="B6" s="13" t="s">
        <v>335</v>
      </c>
      <c r="C6" s="13" t="s">
        <v>782</v>
      </c>
      <c r="D6" s="14">
        <v>113</v>
      </c>
      <c r="E6" s="15">
        <f t="shared" ref="E6:E8" si="0">D6*0.2</f>
        <v>22.6</v>
      </c>
      <c r="F6" s="15">
        <v>84.616</v>
      </c>
      <c r="G6" s="15">
        <f t="shared" ref="G6:G8" si="1">F6*0.6</f>
        <v>50.769599999999997</v>
      </c>
      <c r="H6" s="15">
        <f t="shared" ref="H6:H8" si="2">E6+G6</f>
        <v>73.369600000000005</v>
      </c>
      <c r="I6" s="25">
        <f t="shared" ref="I6:I8" si="3">RANK(H6,$H$6:$H$8)</f>
        <v>1</v>
      </c>
      <c r="J6" s="26" t="s">
        <v>32</v>
      </c>
    </row>
    <row r="7" spans="1:10" s="4" customFormat="1" ht="30.75" customHeight="1">
      <c r="A7" s="12" t="s">
        <v>321</v>
      </c>
      <c r="B7" s="16" t="s">
        <v>336</v>
      </c>
      <c r="C7" s="16" t="s">
        <v>783</v>
      </c>
      <c r="D7" s="17">
        <v>103</v>
      </c>
      <c r="E7" s="15">
        <f t="shared" si="0"/>
        <v>20.6</v>
      </c>
      <c r="F7" s="15">
        <v>71.355999999999995</v>
      </c>
      <c r="G7" s="15">
        <f t="shared" si="1"/>
        <v>42.813600000000001</v>
      </c>
      <c r="H7" s="15">
        <f t="shared" si="2"/>
        <v>63.413600000000002</v>
      </c>
      <c r="I7" s="25">
        <f t="shared" si="3"/>
        <v>2</v>
      </c>
      <c r="J7" s="26"/>
    </row>
    <row r="8" spans="1:10" s="95" customFormat="1" ht="30.75" customHeight="1">
      <c r="A8" s="18" t="s">
        <v>321</v>
      </c>
      <c r="B8" s="19" t="s">
        <v>337</v>
      </c>
      <c r="C8" s="19" t="s">
        <v>784</v>
      </c>
      <c r="D8" s="20">
        <v>76</v>
      </c>
      <c r="E8" s="21">
        <f t="shared" si="0"/>
        <v>15.2</v>
      </c>
      <c r="F8" s="115">
        <v>74.099999999999994</v>
      </c>
      <c r="G8" s="21">
        <f t="shared" si="1"/>
        <v>44.46</v>
      </c>
      <c r="H8" s="21">
        <f t="shared" si="2"/>
        <v>59.66</v>
      </c>
      <c r="I8" s="28">
        <f t="shared" si="3"/>
        <v>3</v>
      </c>
      <c r="J8" s="114"/>
    </row>
    <row r="10" spans="1:10" s="5" customFormat="1" ht="18.75">
      <c r="A10" s="5" t="s">
        <v>93</v>
      </c>
      <c r="C10" s="5" t="s">
        <v>94</v>
      </c>
      <c r="E10" s="5" t="s">
        <v>95</v>
      </c>
    </row>
    <row r="11" spans="1:10" s="5" customFormat="1" ht="11.25" customHeight="1"/>
    <row r="12" spans="1:10" s="5" customFormat="1" ht="18.75">
      <c r="A12" s="5" t="s">
        <v>96</v>
      </c>
      <c r="E12" s="5" t="s">
        <v>97</v>
      </c>
    </row>
    <row r="13" spans="1:10" s="5" customFormat="1" ht="18.75">
      <c r="D13" s="187">
        <v>44383</v>
      </c>
      <c r="E13" s="188"/>
      <c r="F13" s="188"/>
      <c r="G13" s="188"/>
    </row>
  </sheetData>
  <mergeCells count="6">
    <mergeCell ref="D13:G13"/>
    <mergeCell ref="A1:J1"/>
    <mergeCell ref="A2:J2"/>
    <mergeCell ref="A3:B3"/>
    <mergeCell ref="C3:E3"/>
    <mergeCell ref="F3:G3"/>
  </mergeCells>
  <phoneticPr fontId="55"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2.xml><?xml version="1.0" encoding="utf-8"?>
<worksheet xmlns="http://schemas.openxmlformats.org/spreadsheetml/2006/main" xmlns:r="http://schemas.openxmlformats.org/officeDocument/2006/relationships">
  <dimension ref="A1:XEZ25"/>
  <sheetViews>
    <sheetView zoomScale="85" zoomScaleNormal="85" workbookViewId="0">
      <selection activeCell="C21" sqref="C21"/>
    </sheetView>
  </sheetViews>
  <sheetFormatPr defaultColWidth="9" defaultRowHeight="13.5"/>
  <cols>
    <col min="1" max="1" width="11.125" style="133" customWidth="1"/>
    <col min="2" max="2" width="8.375" style="133" customWidth="1"/>
    <col min="3" max="3" width="21.25" style="133" customWidth="1"/>
    <col min="4" max="4" width="11.25" style="133" customWidth="1"/>
    <col min="5" max="5" width="12.75" style="133" customWidth="1"/>
    <col min="6" max="6" width="9.375" style="133" customWidth="1"/>
    <col min="7" max="7" width="9.25" style="133" customWidth="1"/>
    <col min="8" max="8" width="10.125" style="133" customWidth="1"/>
    <col min="9" max="9" width="12.125" style="133" customWidth="1"/>
    <col min="10" max="10" width="11.75" style="133" customWidth="1"/>
    <col min="11" max="11" width="7.875" style="133" customWidth="1"/>
    <col min="12" max="12" width="8.25" style="133" customWidth="1"/>
    <col min="13" max="16380" width="9" style="133"/>
  </cols>
  <sheetData>
    <row r="1" spans="1:12" s="127" customFormat="1" ht="33" customHeight="1">
      <c r="A1" s="176" t="s">
        <v>99</v>
      </c>
      <c r="B1" s="176"/>
      <c r="C1" s="176"/>
      <c r="D1" s="176"/>
      <c r="E1" s="176"/>
      <c r="F1" s="176"/>
      <c r="G1" s="176"/>
      <c r="H1" s="176"/>
      <c r="I1" s="176"/>
      <c r="J1" s="176"/>
      <c r="K1" s="176"/>
      <c r="L1" s="176"/>
    </row>
    <row r="2" spans="1:12" s="128" customFormat="1" ht="30" customHeight="1">
      <c r="A2" s="177" t="s">
        <v>1</v>
      </c>
      <c r="B2" s="177"/>
      <c r="C2" s="177"/>
      <c r="D2" s="177"/>
      <c r="E2" s="177"/>
      <c r="F2" s="177"/>
      <c r="G2" s="177"/>
      <c r="H2" s="177"/>
      <c r="I2" s="177"/>
      <c r="J2" s="177"/>
      <c r="K2" s="177"/>
      <c r="L2" s="177"/>
    </row>
    <row r="3" spans="1:12" s="129" customFormat="1" ht="29.25" customHeight="1">
      <c r="A3" s="178" t="s">
        <v>2</v>
      </c>
      <c r="B3" s="178"/>
      <c r="C3" s="178"/>
      <c r="D3" s="179" t="s">
        <v>100</v>
      </c>
      <c r="E3" s="179"/>
      <c r="F3" s="134"/>
      <c r="G3" s="134"/>
      <c r="H3" s="180" t="s">
        <v>101</v>
      </c>
      <c r="I3" s="179"/>
      <c r="J3" s="134"/>
    </row>
    <row r="4" spans="1:12" s="128" customFormat="1" ht="27.95" customHeight="1">
      <c r="A4" s="174" t="s">
        <v>5</v>
      </c>
      <c r="B4" s="166" t="s">
        <v>6</v>
      </c>
      <c r="C4" s="166" t="s">
        <v>7</v>
      </c>
      <c r="D4" s="166" t="s">
        <v>8</v>
      </c>
      <c r="E4" s="166" t="s">
        <v>9</v>
      </c>
      <c r="F4" s="170" t="s">
        <v>10</v>
      </c>
      <c r="G4" s="171"/>
      <c r="H4" s="171"/>
      <c r="I4" s="166" t="s">
        <v>11</v>
      </c>
      <c r="J4" s="166" t="s">
        <v>102</v>
      </c>
      <c r="K4" s="166" t="s">
        <v>13</v>
      </c>
      <c r="L4" s="168" t="s">
        <v>14</v>
      </c>
    </row>
    <row r="5" spans="1:12" s="128" customFormat="1" ht="43.5" customHeight="1">
      <c r="A5" s="175"/>
      <c r="B5" s="167"/>
      <c r="C5" s="167"/>
      <c r="D5" s="167"/>
      <c r="E5" s="167"/>
      <c r="F5" s="136" t="s">
        <v>15</v>
      </c>
      <c r="G5" s="137" t="s">
        <v>16</v>
      </c>
      <c r="H5" s="136" t="s">
        <v>103</v>
      </c>
      <c r="I5" s="167"/>
      <c r="J5" s="167"/>
      <c r="K5" s="167"/>
      <c r="L5" s="169"/>
    </row>
    <row r="6" spans="1:12" s="128" customFormat="1" ht="23.25" customHeight="1">
      <c r="A6" s="138" t="s">
        <v>21</v>
      </c>
      <c r="B6" s="139" t="s">
        <v>22</v>
      </c>
      <c r="C6" s="139" t="s">
        <v>23</v>
      </c>
      <c r="D6" s="139">
        <v>1</v>
      </c>
      <c r="E6" s="139" t="s">
        <v>24</v>
      </c>
      <c r="F6" s="139">
        <v>3</v>
      </c>
      <c r="G6" s="140">
        <v>4</v>
      </c>
      <c r="H6" s="139" t="s">
        <v>25</v>
      </c>
      <c r="I6" s="139" t="s">
        <v>28</v>
      </c>
      <c r="J6" s="139" t="s">
        <v>29</v>
      </c>
      <c r="K6" s="139">
        <v>11</v>
      </c>
      <c r="L6" s="147">
        <v>12</v>
      </c>
    </row>
    <row r="7" spans="1:12" s="130" customFormat="1" ht="27.95" customHeight="1">
      <c r="A7" s="141" t="s">
        <v>30</v>
      </c>
      <c r="B7" s="142" t="s">
        <v>104</v>
      </c>
      <c r="C7" s="142" t="s">
        <v>609</v>
      </c>
      <c r="D7" s="143">
        <v>88.5</v>
      </c>
      <c r="E7" s="144">
        <f t="shared" ref="E7:E21" si="0">D7*0.4</f>
        <v>35.4</v>
      </c>
      <c r="F7" s="144">
        <v>28.5</v>
      </c>
      <c r="G7" s="144">
        <v>64.88</v>
      </c>
      <c r="H7" s="144">
        <f t="shared" ref="H7:H21" si="1">F7+G7</f>
        <v>93.38</v>
      </c>
      <c r="I7" s="144">
        <f t="shared" ref="I7:I21" si="2">H7*0.6</f>
        <v>56.027999999999999</v>
      </c>
      <c r="J7" s="144">
        <f t="shared" ref="J7:J21" si="3">E7+I7</f>
        <v>91.427999999999997</v>
      </c>
      <c r="K7" s="148">
        <f t="shared" ref="K7:K21" si="4">RANK(J7,$J$7:$J$21)</f>
        <v>1</v>
      </c>
      <c r="L7" s="149" t="s">
        <v>32</v>
      </c>
    </row>
    <row r="8" spans="1:12" s="130" customFormat="1" ht="27.95" customHeight="1">
      <c r="A8" s="141" t="s">
        <v>30</v>
      </c>
      <c r="B8" s="123" t="s">
        <v>105</v>
      </c>
      <c r="C8" s="123" t="s">
        <v>621</v>
      </c>
      <c r="D8" s="124">
        <v>87.5</v>
      </c>
      <c r="E8" s="144">
        <f t="shared" si="0"/>
        <v>35</v>
      </c>
      <c r="F8" s="144">
        <v>27.5</v>
      </c>
      <c r="G8" s="144">
        <v>64.48</v>
      </c>
      <c r="H8" s="144">
        <f t="shared" si="1"/>
        <v>91.98</v>
      </c>
      <c r="I8" s="144">
        <f t="shared" si="2"/>
        <v>55.188000000000002</v>
      </c>
      <c r="J8" s="144">
        <f t="shared" si="3"/>
        <v>90.188000000000002</v>
      </c>
      <c r="K8" s="148">
        <f t="shared" si="4"/>
        <v>2</v>
      </c>
      <c r="L8" s="149" t="s">
        <v>32</v>
      </c>
    </row>
    <row r="9" spans="1:12" s="130" customFormat="1" ht="27.95" customHeight="1">
      <c r="A9" s="141" t="s">
        <v>30</v>
      </c>
      <c r="B9" s="123" t="s">
        <v>106</v>
      </c>
      <c r="C9" s="123" t="s">
        <v>622</v>
      </c>
      <c r="D9" s="124">
        <v>83</v>
      </c>
      <c r="E9" s="144">
        <f t="shared" si="0"/>
        <v>33.200000000000003</v>
      </c>
      <c r="F9" s="144">
        <v>28.2</v>
      </c>
      <c r="G9" s="144">
        <v>63.22</v>
      </c>
      <c r="H9" s="144">
        <f t="shared" si="1"/>
        <v>91.42</v>
      </c>
      <c r="I9" s="144">
        <f t="shared" si="2"/>
        <v>54.851999999999997</v>
      </c>
      <c r="J9" s="144">
        <f t="shared" si="3"/>
        <v>88.052000000000007</v>
      </c>
      <c r="K9" s="148">
        <f t="shared" si="4"/>
        <v>3</v>
      </c>
      <c r="L9" s="149" t="s">
        <v>32</v>
      </c>
    </row>
    <row r="10" spans="1:12" s="130" customFormat="1" ht="27.95" customHeight="1">
      <c r="A10" s="141" t="s">
        <v>30</v>
      </c>
      <c r="B10" s="123" t="s">
        <v>107</v>
      </c>
      <c r="C10" s="123" t="s">
        <v>623</v>
      </c>
      <c r="D10" s="124">
        <v>80.5</v>
      </c>
      <c r="E10" s="144">
        <f t="shared" si="0"/>
        <v>32.200000000000003</v>
      </c>
      <c r="F10" s="144">
        <v>28.274999999999999</v>
      </c>
      <c r="G10" s="144">
        <v>64.44</v>
      </c>
      <c r="H10" s="144">
        <f t="shared" si="1"/>
        <v>92.715000000000003</v>
      </c>
      <c r="I10" s="144">
        <f t="shared" si="2"/>
        <v>55.628999999999998</v>
      </c>
      <c r="J10" s="144">
        <f t="shared" si="3"/>
        <v>87.828999999999994</v>
      </c>
      <c r="K10" s="148">
        <f t="shared" si="4"/>
        <v>4</v>
      </c>
      <c r="L10" s="149" t="s">
        <v>32</v>
      </c>
    </row>
    <row r="11" spans="1:12" s="130" customFormat="1" ht="27.95" customHeight="1">
      <c r="A11" s="141" t="s">
        <v>30</v>
      </c>
      <c r="B11" s="123" t="s">
        <v>108</v>
      </c>
      <c r="C11" s="123" t="s">
        <v>624</v>
      </c>
      <c r="D11" s="124">
        <v>79</v>
      </c>
      <c r="E11" s="144">
        <f t="shared" si="0"/>
        <v>31.6</v>
      </c>
      <c r="F11" s="144">
        <v>28.3</v>
      </c>
      <c r="G11" s="144">
        <v>64.959999999999994</v>
      </c>
      <c r="H11" s="144">
        <f t="shared" si="1"/>
        <v>93.26</v>
      </c>
      <c r="I11" s="144">
        <f t="shared" si="2"/>
        <v>55.956000000000003</v>
      </c>
      <c r="J11" s="144">
        <f t="shared" si="3"/>
        <v>87.555999999999997</v>
      </c>
      <c r="K11" s="148">
        <f t="shared" si="4"/>
        <v>5</v>
      </c>
      <c r="L11" s="149" t="s">
        <v>32</v>
      </c>
    </row>
    <row r="12" spans="1:12" s="130" customFormat="1" ht="27.95" customHeight="1">
      <c r="A12" s="141" t="s">
        <v>30</v>
      </c>
      <c r="B12" s="123" t="s">
        <v>109</v>
      </c>
      <c r="C12" s="123" t="s">
        <v>625</v>
      </c>
      <c r="D12" s="124">
        <v>80.5</v>
      </c>
      <c r="E12" s="144">
        <f t="shared" si="0"/>
        <v>32.200000000000003</v>
      </c>
      <c r="F12" s="144">
        <v>25.2</v>
      </c>
      <c r="G12" s="144">
        <v>65.34</v>
      </c>
      <c r="H12" s="144">
        <f t="shared" si="1"/>
        <v>90.54</v>
      </c>
      <c r="I12" s="144">
        <f t="shared" si="2"/>
        <v>54.323999999999998</v>
      </c>
      <c r="J12" s="144">
        <f t="shared" si="3"/>
        <v>86.524000000000001</v>
      </c>
      <c r="K12" s="148">
        <f t="shared" si="4"/>
        <v>6</v>
      </c>
      <c r="L12" s="149"/>
    </row>
    <row r="13" spans="1:12" s="130" customFormat="1" ht="27.95" customHeight="1">
      <c r="A13" s="141" t="s">
        <v>30</v>
      </c>
      <c r="B13" s="123" t="s">
        <v>110</v>
      </c>
      <c r="C13" s="123" t="s">
        <v>626</v>
      </c>
      <c r="D13" s="124">
        <v>78</v>
      </c>
      <c r="E13" s="144">
        <f t="shared" si="0"/>
        <v>31.2</v>
      </c>
      <c r="F13" s="144">
        <v>25.65</v>
      </c>
      <c r="G13" s="144">
        <v>65.84</v>
      </c>
      <c r="H13" s="144">
        <f t="shared" si="1"/>
        <v>91.49</v>
      </c>
      <c r="I13" s="144">
        <f t="shared" si="2"/>
        <v>54.893999999999998</v>
      </c>
      <c r="J13" s="144">
        <f t="shared" si="3"/>
        <v>86.093999999999994</v>
      </c>
      <c r="K13" s="148">
        <f t="shared" si="4"/>
        <v>7</v>
      </c>
      <c r="L13" s="149"/>
    </row>
    <row r="14" spans="1:12" s="130" customFormat="1" ht="27.95" customHeight="1">
      <c r="A14" s="141" t="s">
        <v>30</v>
      </c>
      <c r="B14" s="123" t="s">
        <v>111</v>
      </c>
      <c r="C14" s="123" t="s">
        <v>627</v>
      </c>
      <c r="D14" s="124">
        <v>82.5</v>
      </c>
      <c r="E14" s="144">
        <f t="shared" si="0"/>
        <v>33</v>
      </c>
      <c r="F14" s="144">
        <v>22.25</v>
      </c>
      <c r="G14" s="144">
        <v>65.28</v>
      </c>
      <c r="H14" s="144">
        <f t="shared" si="1"/>
        <v>87.53</v>
      </c>
      <c r="I14" s="144">
        <f t="shared" si="2"/>
        <v>52.518000000000001</v>
      </c>
      <c r="J14" s="144">
        <f t="shared" si="3"/>
        <v>85.518000000000001</v>
      </c>
      <c r="K14" s="148">
        <f t="shared" si="4"/>
        <v>8</v>
      </c>
      <c r="L14" s="149"/>
    </row>
    <row r="15" spans="1:12" s="131" customFormat="1" ht="27.95" customHeight="1">
      <c r="A15" s="141" t="s">
        <v>30</v>
      </c>
      <c r="B15" s="123" t="s">
        <v>112</v>
      </c>
      <c r="C15" s="123" t="s">
        <v>628</v>
      </c>
      <c r="D15" s="124">
        <v>80</v>
      </c>
      <c r="E15" s="144">
        <f t="shared" si="0"/>
        <v>32</v>
      </c>
      <c r="F15" s="144">
        <v>24.7</v>
      </c>
      <c r="G15" s="144">
        <v>63.1</v>
      </c>
      <c r="H15" s="144">
        <f t="shared" si="1"/>
        <v>87.8</v>
      </c>
      <c r="I15" s="144">
        <f t="shared" si="2"/>
        <v>52.68</v>
      </c>
      <c r="J15" s="144">
        <f t="shared" si="3"/>
        <v>84.68</v>
      </c>
      <c r="K15" s="148">
        <f t="shared" si="4"/>
        <v>9</v>
      </c>
      <c r="L15" s="149"/>
    </row>
    <row r="16" spans="1:12" s="130" customFormat="1" ht="27.95" customHeight="1">
      <c r="A16" s="141" t="s">
        <v>30</v>
      </c>
      <c r="B16" s="123" t="s">
        <v>113</v>
      </c>
      <c r="C16" s="123" t="s">
        <v>629</v>
      </c>
      <c r="D16" s="124">
        <v>79.5</v>
      </c>
      <c r="E16" s="144">
        <f t="shared" si="0"/>
        <v>31.8</v>
      </c>
      <c r="F16" s="144">
        <v>24</v>
      </c>
      <c r="G16" s="144">
        <v>61.9</v>
      </c>
      <c r="H16" s="144">
        <f t="shared" si="1"/>
        <v>85.9</v>
      </c>
      <c r="I16" s="144">
        <f t="shared" si="2"/>
        <v>51.54</v>
      </c>
      <c r="J16" s="144">
        <f t="shared" si="3"/>
        <v>83.34</v>
      </c>
      <c r="K16" s="148">
        <f t="shared" si="4"/>
        <v>10</v>
      </c>
      <c r="L16" s="149"/>
    </row>
    <row r="17" spans="1:12" s="130" customFormat="1" ht="27.95" customHeight="1">
      <c r="A17" s="141" t="s">
        <v>30</v>
      </c>
      <c r="B17" s="123" t="s">
        <v>114</v>
      </c>
      <c r="C17" s="123" t="s">
        <v>630</v>
      </c>
      <c r="D17" s="124">
        <v>77</v>
      </c>
      <c r="E17" s="144">
        <f t="shared" si="0"/>
        <v>30.8</v>
      </c>
      <c r="F17" s="144">
        <v>25.274999999999999</v>
      </c>
      <c r="G17" s="144">
        <v>60.802</v>
      </c>
      <c r="H17" s="144">
        <f t="shared" si="1"/>
        <v>86.076999999999998</v>
      </c>
      <c r="I17" s="144">
        <f t="shared" si="2"/>
        <v>51.6462</v>
      </c>
      <c r="J17" s="144">
        <f t="shared" si="3"/>
        <v>82.446200000000005</v>
      </c>
      <c r="K17" s="148">
        <f t="shared" si="4"/>
        <v>11</v>
      </c>
      <c r="L17" s="150"/>
    </row>
    <row r="18" spans="1:12" s="130" customFormat="1" ht="27.95" customHeight="1">
      <c r="A18" s="141" t="s">
        <v>30</v>
      </c>
      <c r="B18" s="123" t="s">
        <v>115</v>
      </c>
      <c r="C18" s="123" t="s">
        <v>631</v>
      </c>
      <c r="D18" s="124">
        <v>72.5</v>
      </c>
      <c r="E18" s="144">
        <f t="shared" si="0"/>
        <v>29</v>
      </c>
      <c r="F18" s="144">
        <v>22.625</v>
      </c>
      <c r="G18" s="144">
        <v>61.6</v>
      </c>
      <c r="H18" s="144">
        <f t="shared" si="1"/>
        <v>84.224999999999994</v>
      </c>
      <c r="I18" s="144">
        <f t="shared" si="2"/>
        <v>50.534999999999997</v>
      </c>
      <c r="J18" s="144">
        <f t="shared" si="3"/>
        <v>79.534999999999997</v>
      </c>
      <c r="K18" s="148">
        <f t="shared" si="4"/>
        <v>12</v>
      </c>
      <c r="L18" s="150"/>
    </row>
    <row r="19" spans="1:12" s="130" customFormat="1" ht="27.95" customHeight="1">
      <c r="A19" s="141" t="s">
        <v>30</v>
      </c>
      <c r="B19" s="123" t="s">
        <v>116</v>
      </c>
      <c r="C19" s="123" t="s">
        <v>632</v>
      </c>
      <c r="D19" s="124">
        <v>65</v>
      </c>
      <c r="E19" s="144">
        <f t="shared" si="0"/>
        <v>26</v>
      </c>
      <c r="F19" s="144">
        <v>25.125</v>
      </c>
      <c r="G19" s="144">
        <v>59.84</v>
      </c>
      <c r="H19" s="144">
        <f t="shared" si="1"/>
        <v>84.965000000000003</v>
      </c>
      <c r="I19" s="144">
        <f t="shared" si="2"/>
        <v>50.978999999999999</v>
      </c>
      <c r="J19" s="144">
        <f t="shared" si="3"/>
        <v>76.978999999999999</v>
      </c>
      <c r="K19" s="148">
        <f t="shared" si="4"/>
        <v>13</v>
      </c>
      <c r="L19" s="150"/>
    </row>
    <row r="20" spans="1:12" s="130" customFormat="1" ht="27.95" customHeight="1">
      <c r="A20" s="141" t="s">
        <v>30</v>
      </c>
      <c r="B20" s="123" t="s">
        <v>117</v>
      </c>
      <c r="C20" s="123" t="s">
        <v>633</v>
      </c>
      <c r="D20" s="124">
        <v>66</v>
      </c>
      <c r="E20" s="144">
        <f t="shared" si="0"/>
        <v>26.4</v>
      </c>
      <c r="F20" s="144">
        <v>22.5</v>
      </c>
      <c r="G20" s="144">
        <v>58.46</v>
      </c>
      <c r="H20" s="144">
        <f t="shared" si="1"/>
        <v>80.959999999999994</v>
      </c>
      <c r="I20" s="144">
        <f t="shared" si="2"/>
        <v>48.576000000000001</v>
      </c>
      <c r="J20" s="144">
        <f t="shared" si="3"/>
        <v>74.975999999999999</v>
      </c>
      <c r="K20" s="148">
        <f t="shared" si="4"/>
        <v>14</v>
      </c>
      <c r="L20" s="150"/>
    </row>
    <row r="21" spans="1:12" s="130" customFormat="1" ht="27.95" customHeight="1">
      <c r="A21" s="145" t="s">
        <v>30</v>
      </c>
      <c r="B21" s="37" t="s">
        <v>118</v>
      </c>
      <c r="C21" s="37" t="s">
        <v>634</v>
      </c>
      <c r="D21" s="38">
        <v>62.5</v>
      </c>
      <c r="E21" s="146">
        <f t="shared" si="0"/>
        <v>25</v>
      </c>
      <c r="F21" s="146">
        <v>20.5</v>
      </c>
      <c r="G21" s="146">
        <v>55.78</v>
      </c>
      <c r="H21" s="146">
        <f t="shared" si="1"/>
        <v>76.28</v>
      </c>
      <c r="I21" s="146">
        <f t="shared" si="2"/>
        <v>45.768000000000001</v>
      </c>
      <c r="J21" s="146">
        <f t="shared" si="3"/>
        <v>70.768000000000001</v>
      </c>
      <c r="K21" s="151">
        <f t="shared" si="4"/>
        <v>15</v>
      </c>
      <c r="L21" s="152"/>
    </row>
    <row r="22" spans="1:12" s="132" customFormat="1" ht="27.75" customHeight="1">
      <c r="A22" s="132" t="s">
        <v>93</v>
      </c>
      <c r="C22" s="132" t="s">
        <v>94</v>
      </c>
      <c r="E22" s="132" t="s">
        <v>95</v>
      </c>
    </row>
    <row r="23" spans="1:12" s="132" customFormat="1" ht="18.75"/>
    <row r="24" spans="1:12" s="132" customFormat="1" ht="25.5" customHeight="1">
      <c r="A24" s="132" t="s">
        <v>96</v>
      </c>
      <c r="E24" s="132" t="s">
        <v>97</v>
      </c>
    </row>
    <row r="25" spans="1:12" s="132" customFormat="1" ht="18.75">
      <c r="D25" s="181">
        <v>44383</v>
      </c>
      <c r="E25" s="173"/>
      <c r="F25" s="173"/>
      <c r="G25" s="173"/>
      <c r="H25" s="173"/>
      <c r="I25" s="173"/>
    </row>
  </sheetData>
  <sortState ref="A7:K21">
    <sortCondition ref="K7:K21"/>
  </sortState>
  <mergeCells count="16">
    <mergeCell ref="A1:L1"/>
    <mergeCell ref="A2:L2"/>
    <mergeCell ref="A3:C3"/>
    <mergeCell ref="D3:E3"/>
    <mergeCell ref="H3:I3"/>
    <mergeCell ref="A4:A5"/>
    <mergeCell ref="B4:B5"/>
    <mergeCell ref="C4:C5"/>
    <mergeCell ref="D4:D5"/>
    <mergeCell ref="E4:E5"/>
    <mergeCell ref="J4:J5"/>
    <mergeCell ref="K4:K5"/>
    <mergeCell ref="L4:L5"/>
    <mergeCell ref="F4:H4"/>
    <mergeCell ref="D25:I25"/>
    <mergeCell ref="I4:I5"/>
  </mergeCells>
  <phoneticPr fontId="55" type="noConversion"/>
  <printOptions horizontalCentered="1"/>
  <pageMargins left="0.35433070866141703" right="0.35433070866141703" top="0.59027777777777801" bottom="0.78680555555555598" header="0.156944444444444" footer="0.47222222222222199"/>
  <pageSetup paperSize="9" orientation="landscape"/>
</worksheet>
</file>

<file path=xl/worksheets/sheet20.xml><?xml version="1.0" encoding="utf-8"?>
<worksheet xmlns="http://schemas.openxmlformats.org/spreadsheetml/2006/main" xmlns:r="http://schemas.openxmlformats.org/officeDocument/2006/relationships">
  <dimension ref="A1:J13"/>
  <sheetViews>
    <sheetView workbookViewId="0">
      <selection activeCell="C6" sqref="C6:C7"/>
    </sheetView>
  </sheetViews>
  <sheetFormatPr defaultColWidth="9" defaultRowHeight="13.5"/>
  <cols>
    <col min="1" max="1" width="13.5" customWidth="1"/>
    <col min="2" max="2" width="10.875" customWidth="1"/>
    <col min="3" max="3" width="21.5" customWidth="1"/>
    <col min="4" max="4" width="10.625" customWidth="1"/>
    <col min="5" max="5" width="13.25" customWidth="1"/>
    <col min="6" max="6" width="11" customWidth="1"/>
    <col min="7" max="7" width="11.75" customWidth="1"/>
    <col min="8" max="8" width="11.25" customWidth="1"/>
  </cols>
  <sheetData>
    <row r="1" spans="1:10" s="1" customFormat="1" ht="42" customHeight="1">
      <c r="A1" s="176" t="s">
        <v>338</v>
      </c>
      <c r="B1" s="176"/>
      <c r="C1" s="176"/>
      <c r="D1" s="176"/>
      <c r="E1" s="176"/>
      <c r="F1" s="176"/>
      <c r="G1" s="176"/>
      <c r="H1" s="176"/>
      <c r="I1" s="176"/>
      <c r="J1" s="176"/>
    </row>
    <row r="2" spans="1:10" s="2" customFormat="1" ht="42" customHeight="1">
      <c r="A2" s="177" t="s">
        <v>1</v>
      </c>
      <c r="B2" s="177"/>
      <c r="C2" s="177"/>
      <c r="D2" s="177"/>
      <c r="E2" s="177"/>
      <c r="F2" s="177"/>
      <c r="G2" s="177"/>
      <c r="H2" s="177"/>
      <c r="I2" s="177"/>
      <c r="J2" s="177"/>
    </row>
    <row r="3" spans="1:10" s="3" customFormat="1" ht="34.5" customHeight="1">
      <c r="A3" s="183" t="s">
        <v>339</v>
      </c>
      <c r="B3" s="183"/>
      <c r="C3" s="184" t="s">
        <v>548</v>
      </c>
      <c r="D3" s="184"/>
      <c r="E3" s="184"/>
      <c r="F3" s="184" t="s">
        <v>293</v>
      </c>
      <c r="G3" s="184"/>
      <c r="H3" s="6"/>
    </row>
    <row r="4" spans="1:10" s="1" customFormat="1" ht="28.5">
      <c r="A4" s="7" t="s">
        <v>5</v>
      </c>
      <c r="B4" s="8" t="s">
        <v>6</v>
      </c>
      <c r="C4" s="8" t="s">
        <v>7</v>
      </c>
      <c r="D4" s="8" t="s">
        <v>8</v>
      </c>
      <c r="E4" s="8" t="s">
        <v>9</v>
      </c>
      <c r="F4" s="8" t="s">
        <v>10</v>
      </c>
      <c r="G4" s="8" t="s">
        <v>11</v>
      </c>
      <c r="H4" s="8" t="s">
        <v>102</v>
      </c>
      <c r="I4" s="8" t="s">
        <v>13</v>
      </c>
      <c r="J4" s="23" t="s">
        <v>14</v>
      </c>
    </row>
    <row r="5" spans="1:10" s="1" customFormat="1" ht="30.75" customHeight="1">
      <c r="A5" s="9" t="s">
        <v>21</v>
      </c>
      <c r="B5" s="10" t="s">
        <v>22</v>
      </c>
      <c r="C5" s="10" t="s">
        <v>23</v>
      </c>
      <c r="D5" s="11">
        <v>1</v>
      </c>
      <c r="E5" s="10" t="s">
        <v>305</v>
      </c>
      <c r="F5" s="11">
        <v>3</v>
      </c>
      <c r="G5" s="10" t="s">
        <v>306</v>
      </c>
      <c r="H5" s="10" t="s">
        <v>124</v>
      </c>
      <c r="I5" s="11">
        <v>6</v>
      </c>
      <c r="J5" s="24">
        <v>7</v>
      </c>
    </row>
    <row r="6" spans="1:10" s="4" customFormat="1" ht="30" customHeight="1">
      <c r="A6" s="12" t="s">
        <v>340</v>
      </c>
      <c r="B6" s="13" t="s">
        <v>341</v>
      </c>
      <c r="C6" s="13" t="s">
        <v>785</v>
      </c>
      <c r="D6" s="14">
        <v>120.5</v>
      </c>
      <c r="E6" s="15">
        <f>D6*0.2</f>
        <v>24.1</v>
      </c>
      <c r="F6" s="15">
        <v>93.042000000000002</v>
      </c>
      <c r="G6" s="15">
        <f>F6*0.6</f>
        <v>55.825200000000002</v>
      </c>
      <c r="H6" s="15">
        <f>E6+G6</f>
        <v>79.925200000000004</v>
      </c>
      <c r="I6" s="25">
        <f>RANK(H6,$H$6:$H$7)</f>
        <v>1</v>
      </c>
      <c r="J6" s="26" t="s">
        <v>32</v>
      </c>
    </row>
    <row r="7" spans="1:10" s="4" customFormat="1" ht="30" customHeight="1">
      <c r="A7" s="18" t="s">
        <v>340</v>
      </c>
      <c r="B7" s="19" t="s">
        <v>342</v>
      </c>
      <c r="C7" s="19" t="s">
        <v>786</v>
      </c>
      <c r="D7" s="20">
        <v>105</v>
      </c>
      <c r="E7" s="21">
        <f>D7*0.2</f>
        <v>21</v>
      </c>
      <c r="F7" s="21">
        <v>87.474000000000004</v>
      </c>
      <c r="G7" s="21">
        <f>F7*0.6</f>
        <v>52.484400000000001</v>
      </c>
      <c r="H7" s="21">
        <f>E7+G7</f>
        <v>73.484399999999994</v>
      </c>
      <c r="I7" s="28">
        <f>RANK(H7,$H$6:$H$7)</f>
        <v>2</v>
      </c>
      <c r="J7" s="29"/>
    </row>
    <row r="9" spans="1:10" s="5" customFormat="1" ht="18.75">
      <c r="A9" s="5" t="s">
        <v>93</v>
      </c>
      <c r="C9" s="5" t="s">
        <v>94</v>
      </c>
      <c r="E9" s="5" t="s">
        <v>95</v>
      </c>
    </row>
    <row r="10" spans="1:10" s="5" customFormat="1" ht="18.75"/>
    <row r="11" spans="1:10" s="5" customFormat="1" ht="18.75">
      <c r="A11" s="5" t="s">
        <v>96</v>
      </c>
      <c r="E11" s="5" t="s">
        <v>97</v>
      </c>
    </row>
    <row r="12" spans="1:10" s="5" customFormat="1" ht="18.75"/>
    <row r="13" spans="1:10" s="5" customFormat="1" ht="18.75">
      <c r="D13" s="187">
        <v>44383</v>
      </c>
      <c r="E13" s="188"/>
      <c r="F13" s="188"/>
      <c r="G13" s="188"/>
    </row>
  </sheetData>
  <mergeCells count="6">
    <mergeCell ref="D13:G13"/>
    <mergeCell ref="A1:J1"/>
    <mergeCell ref="A2:J2"/>
    <mergeCell ref="A3:B3"/>
    <mergeCell ref="C3:E3"/>
    <mergeCell ref="F3:G3"/>
  </mergeCells>
  <phoneticPr fontId="55"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21.xml><?xml version="1.0" encoding="utf-8"?>
<worksheet xmlns="http://schemas.openxmlformats.org/spreadsheetml/2006/main" xmlns:r="http://schemas.openxmlformats.org/officeDocument/2006/relationships">
  <dimension ref="A1:J14"/>
  <sheetViews>
    <sheetView workbookViewId="0">
      <selection activeCell="C8" sqref="C8"/>
    </sheetView>
  </sheetViews>
  <sheetFormatPr defaultColWidth="9" defaultRowHeight="13.5"/>
  <cols>
    <col min="1" max="1" width="13.5" customWidth="1"/>
    <col min="2" max="2" width="10.875" customWidth="1"/>
    <col min="3" max="3" width="21.5" customWidth="1"/>
    <col min="4" max="4" width="10.625" customWidth="1"/>
    <col min="5" max="5" width="13.25" customWidth="1"/>
    <col min="6" max="6" width="11" customWidth="1"/>
    <col min="7" max="7" width="11.75" customWidth="1"/>
    <col min="8" max="8" width="12.75" customWidth="1"/>
  </cols>
  <sheetData>
    <row r="1" spans="1:10" s="1" customFormat="1" ht="42" customHeight="1">
      <c r="A1" s="176" t="s">
        <v>343</v>
      </c>
      <c r="B1" s="176"/>
      <c r="C1" s="176"/>
      <c r="D1" s="176"/>
      <c r="E1" s="176"/>
      <c r="F1" s="176"/>
      <c r="G1" s="176"/>
      <c r="H1" s="176"/>
      <c r="I1" s="176"/>
      <c r="J1" s="176"/>
    </row>
    <row r="2" spans="1:10" s="2" customFormat="1" ht="42" customHeight="1">
      <c r="A2" s="177" t="s">
        <v>1</v>
      </c>
      <c r="B2" s="177"/>
      <c r="C2" s="177"/>
      <c r="D2" s="177"/>
      <c r="E2" s="177"/>
      <c r="F2" s="177"/>
      <c r="G2" s="177"/>
      <c r="H2" s="177"/>
      <c r="I2" s="177"/>
      <c r="J2" s="177"/>
    </row>
    <row r="3" spans="1:10" s="3" customFormat="1" ht="34.5" customHeight="1">
      <c r="A3" s="183" t="s">
        <v>339</v>
      </c>
      <c r="B3" s="183"/>
      <c r="C3" s="184" t="s">
        <v>292</v>
      </c>
      <c r="D3" s="184"/>
      <c r="E3" s="184"/>
      <c r="F3" s="184" t="s">
        <v>293</v>
      </c>
      <c r="G3" s="184"/>
      <c r="H3" s="6"/>
    </row>
    <row r="4" spans="1:10" s="1" customFormat="1" ht="28.5">
      <c r="A4" s="7" t="s">
        <v>5</v>
      </c>
      <c r="B4" s="8" t="s">
        <v>6</v>
      </c>
      <c r="C4" s="8" t="s">
        <v>7</v>
      </c>
      <c r="D4" s="8" t="s">
        <v>8</v>
      </c>
      <c r="E4" s="8" t="s">
        <v>9</v>
      </c>
      <c r="F4" s="8" t="s">
        <v>10</v>
      </c>
      <c r="G4" s="8" t="s">
        <v>11</v>
      </c>
      <c r="H4" s="8" t="s">
        <v>102</v>
      </c>
      <c r="I4" s="8" t="s">
        <v>13</v>
      </c>
      <c r="J4" s="23" t="s">
        <v>14</v>
      </c>
    </row>
    <row r="5" spans="1:10" s="1" customFormat="1" ht="30.75" customHeight="1">
      <c r="A5" s="9" t="s">
        <v>21</v>
      </c>
      <c r="B5" s="10" t="s">
        <v>22</v>
      </c>
      <c r="C5" s="10" t="s">
        <v>23</v>
      </c>
      <c r="D5" s="11">
        <v>1</v>
      </c>
      <c r="E5" s="10" t="s">
        <v>305</v>
      </c>
      <c r="F5" s="11">
        <v>3</v>
      </c>
      <c r="G5" s="10" t="s">
        <v>306</v>
      </c>
      <c r="H5" s="10" t="s">
        <v>124</v>
      </c>
      <c r="I5" s="11">
        <v>6</v>
      </c>
      <c r="J5" s="24">
        <v>7</v>
      </c>
    </row>
    <row r="6" spans="1:10" s="4" customFormat="1" ht="30.75" customHeight="1">
      <c r="A6" s="12" t="s">
        <v>340</v>
      </c>
      <c r="B6" s="13" t="s">
        <v>344</v>
      </c>
      <c r="C6" s="13" t="s">
        <v>787</v>
      </c>
      <c r="D6" s="14">
        <v>125.5</v>
      </c>
      <c r="E6" s="15">
        <f t="shared" ref="E6:E8" si="0">D6*0.2</f>
        <v>25.1</v>
      </c>
      <c r="F6" s="15">
        <v>90.046000000000006</v>
      </c>
      <c r="G6" s="15">
        <f t="shared" ref="G6:G8" si="1">F6*0.6</f>
        <v>54.0276</v>
      </c>
      <c r="H6" s="15">
        <f t="shared" ref="H6:H8" si="2">E6+G6</f>
        <v>79.127600000000001</v>
      </c>
      <c r="I6" s="25">
        <f t="shared" ref="I6:I8" si="3">RANK(H6,$H$6:$H$8)</f>
        <v>1</v>
      </c>
      <c r="J6" s="26" t="s">
        <v>32</v>
      </c>
    </row>
    <row r="7" spans="1:10" s="4" customFormat="1" ht="30.75" customHeight="1">
      <c r="A7" s="12" t="s">
        <v>340</v>
      </c>
      <c r="B7" s="16" t="s">
        <v>345</v>
      </c>
      <c r="C7" s="16" t="s">
        <v>788</v>
      </c>
      <c r="D7" s="17">
        <v>118.5</v>
      </c>
      <c r="E7" s="15">
        <f t="shared" si="0"/>
        <v>23.7</v>
      </c>
      <c r="F7" s="15">
        <v>91.242000000000004</v>
      </c>
      <c r="G7" s="15">
        <f t="shared" si="1"/>
        <v>54.745199999999997</v>
      </c>
      <c r="H7" s="15">
        <f t="shared" si="2"/>
        <v>78.4452</v>
      </c>
      <c r="I7" s="25">
        <f t="shared" si="3"/>
        <v>2</v>
      </c>
      <c r="J7" s="27"/>
    </row>
    <row r="8" spans="1:10" s="4" customFormat="1" ht="30.75" customHeight="1">
      <c r="A8" s="18" t="s">
        <v>340</v>
      </c>
      <c r="B8" s="19" t="s">
        <v>346</v>
      </c>
      <c r="C8" s="19" t="s">
        <v>789</v>
      </c>
      <c r="D8" s="20">
        <v>95.5</v>
      </c>
      <c r="E8" s="21">
        <f t="shared" si="0"/>
        <v>19.100000000000001</v>
      </c>
      <c r="F8" s="21">
        <v>73.8</v>
      </c>
      <c r="G8" s="21">
        <f t="shared" si="1"/>
        <v>44.28</v>
      </c>
      <c r="H8" s="21">
        <f t="shared" si="2"/>
        <v>63.38</v>
      </c>
      <c r="I8" s="28">
        <f t="shared" si="3"/>
        <v>3</v>
      </c>
      <c r="J8" s="29"/>
    </row>
    <row r="10" spans="1:10" s="5" customFormat="1" ht="18.75">
      <c r="A10" s="5" t="s">
        <v>93</v>
      </c>
      <c r="C10" s="5" t="s">
        <v>94</v>
      </c>
      <c r="E10" s="5" t="s">
        <v>95</v>
      </c>
    </row>
    <row r="11" spans="1:10" s="5" customFormat="1" ht="18.75"/>
    <row r="12" spans="1:10" s="5" customFormat="1" ht="18.75">
      <c r="A12" s="5" t="s">
        <v>96</v>
      </c>
      <c r="E12" s="5" t="s">
        <v>97</v>
      </c>
    </row>
    <row r="13" spans="1:10" s="5" customFormat="1" ht="18.75"/>
    <row r="14" spans="1:10" s="5" customFormat="1" ht="18.75">
      <c r="D14" s="187">
        <v>44383</v>
      </c>
      <c r="E14" s="188"/>
      <c r="F14" s="188"/>
      <c r="G14" s="188"/>
    </row>
  </sheetData>
  <mergeCells count="6">
    <mergeCell ref="D14:G14"/>
    <mergeCell ref="A1:J1"/>
    <mergeCell ref="A2:J2"/>
    <mergeCell ref="A3:B3"/>
    <mergeCell ref="C3:E3"/>
    <mergeCell ref="F3:G3"/>
  </mergeCells>
  <phoneticPr fontId="55"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22.xml><?xml version="1.0" encoding="utf-8"?>
<worksheet xmlns="http://schemas.openxmlformats.org/spreadsheetml/2006/main" xmlns:r="http://schemas.openxmlformats.org/officeDocument/2006/relationships">
  <dimension ref="A1:J14"/>
  <sheetViews>
    <sheetView workbookViewId="0">
      <selection activeCell="C6" sqref="C6:C8"/>
    </sheetView>
  </sheetViews>
  <sheetFormatPr defaultColWidth="9" defaultRowHeight="13.5"/>
  <cols>
    <col min="1" max="1" width="13.5" customWidth="1"/>
    <col min="2" max="2" width="10.875" customWidth="1"/>
    <col min="3" max="3" width="21.5" customWidth="1"/>
    <col min="4" max="4" width="10.625" customWidth="1"/>
    <col min="5" max="5" width="13.25" customWidth="1"/>
    <col min="6" max="6" width="11" customWidth="1"/>
    <col min="7" max="7" width="11.75" customWidth="1"/>
    <col min="8" max="8" width="11" customWidth="1"/>
  </cols>
  <sheetData>
    <row r="1" spans="1:10" s="1" customFormat="1" ht="42" customHeight="1">
      <c r="A1" s="176" t="s">
        <v>347</v>
      </c>
      <c r="B1" s="176"/>
      <c r="C1" s="176"/>
      <c r="D1" s="176"/>
      <c r="E1" s="176"/>
      <c r="F1" s="176"/>
      <c r="G1" s="176"/>
      <c r="H1" s="176"/>
      <c r="I1" s="176"/>
      <c r="J1" s="176"/>
    </row>
    <row r="2" spans="1:10" s="2" customFormat="1" ht="42" customHeight="1">
      <c r="A2" s="177" t="s">
        <v>1</v>
      </c>
      <c r="B2" s="177"/>
      <c r="C2" s="177"/>
      <c r="D2" s="177"/>
      <c r="E2" s="177"/>
      <c r="F2" s="177"/>
      <c r="G2" s="177"/>
      <c r="H2" s="177"/>
      <c r="I2" s="177"/>
      <c r="J2" s="177"/>
    </row>
    <row r="3" spans="1:10" s="3" customFormat="1" ht="34.5" customHeight="1">
      <c r="A3" s="183" t="s">
        <v>339</v>
      </c>
      <c r="B3" s="183"/>
      <c r="C3" s="184" t="s">
        <v>292</v>
      </c>
      <c r="D3" s="184"/>
      <c r="E3" s="184"/>
      <c r="F3" s="184" t="s">
        <v>293</v>
      </c>
      <c r="G3" s="184"/>
      <c r="H3" s="6"/>
    </row>
    <row r="4" spans="1:10" s="1" customFormat="1" ht="31.5" customHeight="1">
      <c r="A4" s="7" t="s">
        <v>5</v>
      </c>
      <c r="B4" s="8" t="s">
        <v>6</v>
      </c>
      <c r="C4" s="8" t="s">
        <v>7</v>
      </c>
      <c r="D4" s="8" t="s">
        <v>8</v>
      </c>
      <c r="E4" s="8" t="s">
        <v>9</v>
      </c>
      <c r="F4" s="8" t="s">
        <v>10</v>
      </c>
      <c r="G4" s="8" t="s">
        <v>11</v>
      </c>
      <c r="H4" s="8" t="s">
        <v>102</v>
      </c>
      <c r="I4" s="8" t="s">
        <v>13</v>
      </c>
      <c r="J4" s="23" t="s">
        <v>14</v>
      </c>
    </row>
    <row r="5" spans="1:10" s="1" customFormat="1" ht="30.75" customHeight="1">
      <c r="A5" s="9" t="s">
        <v>21</v>
      </c>
      <c r="B5" s="10" t="s">
        <v>22</v>
      </c>
      <c r="C5" s="10" t="s">
        <v>23</v>
      </c>
      <c r="D5" s="11">
        <v>1</v>
      </c>
      <c r="E5" s="10" t="s">
        <v>305</v>
      </c>
      <c r="F5" s="11">
        <v>3</v>
      </c>
      <c r="G5" s="10" t="s">
        <v>306</v>
      </c>
      <c r="H5" s="10" t="s">
        <v>124</v>
      </c>
      <c r="I5" s="11">
        <v>6</v>
      </c>
      <c r="J5" s="24">
        <v>7</v>
      </c>
    </row>
    <row r="6" spans="1:10" s="4" customFormat="1" ht="30" customHeight="1">
      <c r="A6" s="12" t="s">
        <v>340</v>
      </c>
      <c r="B6" s="13" t="s">
        <v>348</v>
      </c>
      <c r="C6" s="13" t="s">
        <v>790</v>
      </c>
      <c r="D6" s="14">
        <v>115</v>
      </c>
      <c r="E6" s="15">
        <f t="shared" ref="E6:E8" si="0">D6*0.2</f>
        <v>23</v>
      </c>
      <c r="F6" s="15">
        <v>90.578000000000003</v>
      </c>
      <c r="G6" s="15">
        <f t="shared" ref="G6:G8" si="1">F6*0.6</f>
        <v>54.346800000000002</v>
      </c>
      <c r="H6" s="15">
        <f t="shared" ref="H6:H8" si="2">E6+G6</f>
        <v>77.346800000000002</v>
      </c>
      <c r="I6" s="25">
        <f t="shared" ref="I6:I8" si="3">RANK(H6,$H$6:$H$8)</f>
        <v>1</v>
      </c>
      <c r="J6" s="26" t="s">
        <v>32</v>
      </c>
    </row>
    <row r="7" spans="1:10" s="4" customFormat="1" ht="30" customHeight="1">
      <c r="A7" s="12" t="s">
        <v>340</v>
      </c>
      <c r="B7" s="16" t="s">
        <v>349</v>
      </c>
      <c r="C7" s="16" t="s">
        <v>791</v>
      </c>
      <c r="D7" s="17">
        <v>86.5</v>
      </c>
      <c r="E7" s="15">
        <f t="shared" si="0"/>
        <v>17.3</v>
      </c>
      <c r="F7" s="15">
        <v>86.542000000000002</v>
      </c>
      <c r="G7" s="15">
        <f t="shared" si="1"/>
        <v>51.925199999999997</v>
      </c>
      <c r="H7" s="15">
        <f t="shared" si="2"/>
        <v>69.225200000000001</v>
      </c>
      <c r="I7" s="25">
        <f t="shared" si="3"/>
        <v>2</v>
      </c>
      <c r="J7" s="27"/>
    </row>
    <row r="8" spans="1:10" s="4" customFormat="1" ht="30" customHeight="1">
      <c r="A8" s="18" t="s">
        <v>340</v>
      </c>
      <c r="B8" s="19" t="s">
        <v>350</v>
      </c>
      <c r="C8" s="19" t="s">
        <v>792</v>
      </c>
      <c r="D8" s="20">
        <v>83</v>
      </c>
      <c r="E8" s="21">
        <f t="shared" si="0"/>
        <v>16.600000000000001</v>
      </c>
      <c r="F8" s="21">
        <v>86.341999999999999</v>
      </c>
      <c r="G8" s="21">
        <f t="shared" si="1"/>
        <v>51.805199999999999</v>
      </c>
      <c r="H8" s="21">
        <f t="shared" si="2"/>
        <v>68.405199999999994</v>
      </c>
      <c r="I8" s="28">
        <f t="shared" si="3"/>
        <v>3</v>
      </c>
      <c r="J8" s="29"/>
    </row>
    <row r="10" spans="1:10" s="5" customFormat="1" ht="18.75">
      <c r="A10" s="5" t="s">
        <v>93</v>
      </c>
      <c r="C10" s="5" t="s">
        <v>94</v>
      </c>
      <c r="E10" s="5" t="s">
        <v>95</v>
      </c>
    </row>
    <row r="11" spans="1:10" s="5" customFormat="1" ht="18.75"/>
    <row r="12" spans="1:10" s="5" customFormat="1" ht="18.75">
      <c r="A12" s="5" t="s">
        <v>96</v>
      </c>
      <c r="E12" s="5" t="s">
        <v>97</v>
      </c>
    </row>
    <row r="13" spans="1:10" s="5" customFormat="1" ht="18.75"/>
    <row r="14" spans="1:10" s="5" customFormat="1" ht="18.75">
      <c r="D14" s="187">
        <v>44383</v>
      </c>
      <c r="E14" s="188"/>
      <c r="F14" s="188"/>
      <c r="G14" s="188"/>
    </row>
  </sheetData>
  <mergeCells count="6">
    <mergeCell ref="D14:G14"/>
    <mergeCell ref="A1:J1"/>
    <mergeCell ref="A2:J2"/>
    <mergeCell ref="A3:B3"/>
    <mergeCell ref="C3:E3"/>
    <mergeCell ref="F3:G3"/>
  </mergeCells>
  <phoneticPr fontId="55"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23.xml><?xml version="1.0" encoding="utf-8"?>
<worksheet xmlns="http://schemas.openxmlformats.org/spreadsheetml/2006/main" xmlns:r="http://schemas.openxmlformats.org/officeDocument/2006/relationships">
  <dimension ref="A1:J13"/>
  <sheetViews>
    <sheetView workbookViewId="0">
      <selection activeCell="C6" sqref="C6"/>
    </sheetView>
  </sheetViews>
  <sheetFormatPr defaultColWidth="9" defaultRowHeight="13.5"/>
  <cols>
    <col min="1" max="1" width="18.5" customWidth="1"/>
    <col min="2" max="2" width="11" customWidth="1"/>
    <col min="3" max="3" width="23.875" customWidth="1"/>
    <col min="4" max="4" width="10.625" customWidth="1"/>
    <col min="5" max="5" width="12.375" customWidth="1"/>
    <col min="6" max="6" width="10.125" customWidth="1"/>
    <col min="7" max="7" width="12.125" customWidth="1"/>
    <col min="8" max="8" width="11.125" customWidth="1"/>
  </cols>
  <sheetData>
    <row r="1" spans="1:10" s="1" customFormat="1" ht="42" customHeight="1">
      <c r="A1" s="176" t="s">
        <v>351</v>
      </c>
      <c r="B1" s="176"/>
      <c r="C1" s="176"/>
      <c r="D1" s="176"/>
      <c r="E1" s="176"/>
      <c r="F1" s="176"/>
      <c r="G1" s="176"/>
      <c r="H1" s="176"/>
      <c r="I1" s="176"/>
      <c r="J1" s="176"/>
    </row>
    <row r="2" spans="1:10" s="2" customFormat="1" ht="48.75" customHeight="1">
      <c r="A2" s="177" t="s">
        <v>1</v>
      </c>
      <c r="B2" s="177"/>
      <c r="C2" s="177"/>
      <c r="D2" s="177"/>
      <c r="E2" s="177"/>
      <c r="F2" s="177"/>
      <c r="G2" s="177"/>
      <c r="H2" s="177"/>
      <c r="I2" s="177"/>
      <c r="J2" s="177"/>
    </row>
    <row r="3" spans="1:10" s="3" customFormat="1" ht="34.5" customHeight="1">
      <c r="A3" s="183" t="s">
        <v>352</v>
      </c>
      <c r="B3" s="183"/>
      <c r="C3" s="184" t="s">
        <v>353</v>
      </c>
      <c r="D3" s="184"/>
      <c r="E3" s="184"/>
      <c r="F3" s="184" t="s">
        <v>293</v>
      </c>
      <c r="G3" s="184"/>
      <c r="H3" s="6"/>
    </row>
    <row r="4" spans="1:10" s="1" customFormat="1" ht="30" customHeight="1">
      <c r="A4" s="7" t="s">
        <v>5</v>
      </c>
      <c r="B4" s="8" t="s">
        <v>6</v>
      </c>
      <c r="C4" s="8" t="s">
        <v>7</v>
      </c>
      <c r="D4" s="8" t="s">
        <v>8</v>
      </c>
      <c r="E4" s="8" t="s">
        <v>9</v>
      </c>
      <c r="F4" s="8" t="s">
        <v>10</v>
      </c>
      <c r="G4" s="8" t="s">
        <v>11</v>
      </c>
      <c r="H4" s="8" t="s">
        <v>102</v>
      </c>
      <c r="I4" s="8" t="s">
        <v>13</v>
      </c>
      <c r="J4" s="23" t="s">
        <v>14</v>
      </c>
    </row>
    <row r="5" spans="1:10" s="1" customFormat="1" ht="30.75" customHeight="1">
      <c r="A5" s="9" t="s">
        <v>21</v>
      </c>
      <c r="B5" s="10" t="s">
        <v>22</v>
      </c>
      <c r="C5" s="10" t="s">
        <v>23</v>
      </c>
      <c r="D5" s="11">
        <v>1</v>
      </c>
      <c r="E5" s="10" t="s">
        <v>122</v>
      </c>
      <c r="F5" s="11">
        <v>3</v>
      </c>
      <c r="G5" s="10" t="s">
        <v>123</v>
      </c>
      <c r="H5" s="10" t="s">
        <v>124</v>
      </c>
      <c r="I5" s="11">
        <v>6</v>
      </c>
      <c r="J5" s="24">
        <v>7</v>
      </c>
    </row>
    <row r="6" spans="1:10" s="95" customFormat="1" ht="29.25" customHeight="1">
      <c r="A6" s="30" t="s">
        <v>321</v>
      </c>
      <c r="B6" s="31" t="s">
        <v>354</v>
      </c>
      <c r="C6" s="31" t="s">
        <v>793</v>
      </c>
      <c r="D6" s="32">
        <v>109.5</v>
      </c>
      <c r="E6" s="33">
        <f>D6*0.25</f>
        <v>27.375</v>
      </c>
      <c r="F6" s="33">
        <v>85.695999999999998</v>
      </c>
      <c r="G6" s="33">
        <f>F6*0.5</f>
        <v>42.847999999999999</v>
      </c>
      <c r="H6" s="33">
        <f>E6+G6</f>
        <v>70.222999999999999</v>
      </c>
      <c r="I6" s="113">
        <f>RANK(H6,$H$6:$H$6)</f>
        <v>1</v>
      </c>
      <c r="J6" s="114" t="s">
        <v>32</v>
      </c>
    </row>
    <row r="8" spans="1:10" s="5" customFormat="1" ht="18.75">
      <c r="A8" s="5" t="s">
        <v>93</v>
      </c>
      <c r="C8" s="5" t="s">
        <v>94</v>
      </c>
      <c r="E8" s="5" t="s">
        <v>95</v>
      </c>
    </row>
    <row r="9" spans="1:10" s="5" customFormat="1" ht="18.75"/>
    <row r="10" spans="1:10" s="5" customFormat="1" ht="18.75">
      <c r="A10" s="5" t="s">
        <v>96</v>
      </c>
      <c r="E10" s="5" t="s">
        <v>97</v>
      </c>
    </row>
    <row r="11" spans="1:10" s="5" customFormat="1" ht="18.75"/>
    <row r="12" spans="1:10" s="5" customFormat="1" ht="18.75"/>
    <row r="13" spans="1:10" s="5" customFormat="1" ht="18.75">
      <c r="D13" s="187">
        <v>44383</v>
      </c>
      <c r="E13" s="188"/>
      <c r="F13" s="188"/>
      <c r="G13" s="188"/>
    </row>
  </sheetData>
  <mergeCells count="6">
    <mergeCell ref="D13:G13"/>
    <mergeCell ref="A1:J1"/>
    <mergeCell ref="A2:J2"/>
    <mergeCell ref="A3:B3"/>
    <mergeCell ref="C3:E3"/>
    <mergeCell ref="F3:G3"/>
  </mergeCells>
  <phoneticPr fontId="55"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24.xml><?xml version="1.0" encoding="utf-8"?>
<worksheet xmlns="http://schemas.openxmlformats.org/spreadsheetml/2006/main" xmlns:r="http://schemas.openxmlformats.org/officeDocument/2006/relationships">
  <dimension ref="A1:J15"/>
  <sheetViews>
    <sheetView workbookViewId="0">
      <selection activeCell="C6" sqref="C6:C8"/>
    </sheetView>
  </sheetViews>
  <sheetFormatPr defaultColWidth="9" defaultRowHeight="13.5"/>
  <cols>
    <col min="1" max="1" width="18.5" customWidth="1"/>
    <col min="2" max="2" width="11" customWidth="1"/>
    <col min="3" max="3" width="23.875" customWidth="1"/>
    <col min="4" max="4" width="10.5" customWidth="1"/>
    <col min="5" max="5" width="12.375" customWidth="1"/>
    <col min="6" max="6" width="10.125" customWidth="1"/>
    <col min="7" max="7" width="12.125" customWidth="1"/>
    <col min="8" max="8" width="10.75" customWidth="1"/>
    <col min="10" max="10" width="10.75" customWidth="1"/>
  </cols>
  <sheetData>
    <row r="1" spans="1:10" s="1" customFormat="1" ht="42" customHeight="1">
      <c r="A1" s="176" t="s">
        <v>355</v>
      </c>
      <c r="B1" s="176"/>
      <c r="C1" s="176"/>
      <c r="D1" s="176"/>
      <c r="E1" s="176"/>
      <c r="F1" s="176"/>
      <c r="G1" s="176"/>
      <c r="H1" s="176"/>
      <c r="I1" s="176"/>
      <c r="J1" s="176"/>
    </row>
    <row r="2" spans="1:10" s="2" customFormat="1" ht="48.75" customHeight="1">
      <c r="A2" s="177" t="s">
        <v>1</v>
      </c>
      <c r="B2" s="177"/>
      <c r="C2" s="177"/>
      <c r="D2" s="177"/>
      <c r="E2" s="177"/>
      <c r="F2" s="177"/>
      <c r="G2" s="177"/>
      <c r="H2" s="177"/>
      <c r="I2" s="177"/>
      <c r="J2" s="177"/>
    </row>
    <row r="3" spans="1:10" s="3" customFormat="1" ht="34.5" customHeight="1">
      <c r="A3" s="183" t="s">
        <v>352</v>
      </c>
      <c r="B3" s="183"/>
      <c r="C3" s="184" t="s">
        <v>292</v>
      </c>
      <c r="D3" s="184"/>
      <c r="E3" s="184"/>
      <c r="F3" s="184" t="s">
        <v>293</v>
      </c>
      <c r="G3" s="184"/>
      <c r="H3" s="6"/>
    </row>
    <row r="4" spans="1:10" s="1" customFormat="1" ht="33" customHeight="1">
      <c r="A4" s="7" t="s">
        <v>5</v>
      </c>
      <c r="B4" s="8" t="s">
        <v>6</v>
      </c>
      <c r="C4" s="8" t="s">
        <v>7</v>
      </c>
      <c r="D4" s="8" t="s">
        <v>8</v>
      </c>
      <c r="E4" s="8" t="s">
        <v>9</v>
      </c>
      <c r="F4" s="8" t="s">
        <v>10</v>
      </c>
      <c r="G4" s="8" t="s">
        <v>11</v>
      </c>
      <c r="H4" s="8" t="s">
        <v>102</v>
      </c>
      <c r="I4" s="8" t="s">
        <v>13</v>
      </c>
      <c r="J4" s="23" t="s">
        <v>14</v>
      </c>
    </row>
    <row r="5" spans="1:10" s="1" customFormat="1" ht="30.75" customHeight="1">
      <c r="A5" s="9" t="s">
        <v>21</v>
      </c>
      <c r="B5" s="10" t="s">
        <v>22</v>
      </c>
      <c r="C5" s="10" t="s">
        <v>23</v>
      </c>
      <c r="D5" s="11">
        <v>1</v>
      </c>
      <c r="E5" s="10" t="s">
        <v>122</v>
      </c>
      <c r="F5" s="11">
        <v>3</v>
      </c>
      <c r="G5" s="10" t="s">
        <v>123</v>
      </c>
      <c r="H5" s="10" t="s">
        <v>124</v>
      </c>
      <c r="I5" s="11">
        <v>6</v>
      </c>
      <c r="J5" s="24">
        <v>7</v>
      </c>
    </row>
    <row r="6" spans="1:10" s="1" customFormat="1" ht="30.75" customHeight="1">
      <c r="A6" s="12" t="s">
        <v>321</v>
      </c>
      <c r="B6" s="13" t="s">
        <v>356</v>
      </c>
      <c r="C6" s="13" t="s">
        <v>794</v>
      </c>
      <c r="D6" s="14">
        <v>130</v>
      </c>
      <c r="E6" s="15">
        <f t="shared" ref="E6:E8" si="0">D6*0.25</f>
        <v>32.5</v>
      </c>
      <c r="F6" s="15">
        <v>85.53</v>
      </c>
      <c r="G6" s="15">
        <f t="shared" ref="G6:G8" si="1">F6*0.5</f>
        <v>42.765000000000001</v>
      </c>
      <c r="H6" s="15">
        <f t="shared" ref="H6:H8" si="2">E6+G6</f>
        <v>75.265000000000001</v>
      </c>
      <c r="I6" s="25">
        <f t="shared" ref="I6:I8" si="3">RANK(H6,$H$6:$H$8)</f>
        <v>1</v>
      </c>
      <c r="J6" s="24" t="s">
        <v>32</v>
      </c>
    </row>
    <row r="7" spans="1:10" s="1" customFormat="1" ht="30.75" customHeight="1">
      <c r="A7" s="110" t="s">
        <v>321</v>
      </c>
      <c r="B7" s="16" t="s">
        <v>357</v>
      </c>
      <c r="C7" s="16" t="s">
        <v>795</v>
      </c>
      <c r="D7" s="17">
        <v>89.5</v>
      </c>
      <c r="E7" s="75">
        <f t="shared" si="0"/>
        <v>22.375</v>
      </c>
      <c r="F7" s="75">
        <v>84.16</v>
      </c>
      <c r="G7" s="75">
        <f t="shared" si="1"/>
        <v>42.08</v>
      </c>
      <c r="H7" s="75">
        <f t="shared" si="2"/>
        <v>64.454999999999998</v>
      </c>
      <c r="I7" s="111">
        <f t="shared" si="3"/>
        <v>2</v>
      </c>
      <c r="J7" s="112"/>
    </row>
    <row r="8" spans="1:10" s="95" customFormat="1" ht="32.25" customHeight="1">
      <c r="A8" s="18" t="s">
        <v>321</v>
      </c>
      <c r="B8" s="19" t="s">
        <v>358</v>
      </c>
      <c r="C8" s="19" t="s">
        <v>796</v>
      </c>
      <c r="D8" s="20">
        <v>101.5</v>
      </c>
      <c r="E8" s="21">
        <f t="shared" si="0"/>
        <v>25.375</v>
      </c>
      <c r="F8" s="21">
        <v>0</v>
      </c>
      <c r="G8" s="21">
        <f t="shared" si="1"/>
        <v>0</v>
      </c>
      <c r="H8" s="21">
        <f t="shared" si="2"/>
        <v>25.375</v>
      </c>
      <c r="I8" s="28">
        <f t="shared" si="3"/>
        <v>3</v>
      </c>
      <c r="J8" s="53" t="s">
        <v>258</v>
      </c>
    </row>
    <row r="10" spans="1:10" s="5" customFormat="1" ht="18.75">
      <c r="A10" s="5" t="s">
        <v>93</v>
      </c>
      <c r="C10" s="5" t="s">
        <v>94</v>
      </c>
      <c r="E10" s="5" t="s">
        <v>95</v>
      </c>
    </row>
    <row r="11" spans="1:10" s="5" customFormat="1" ht="18.75"/>
    <row r="12" spans="1:10" s="5" customFormat="1" ht="18.75">
      <c r="A12" s="5" t="s">
        <v>96</v>
      </c>
      <c r="E12" s="5" t="s">
        <v>97</v>
      </c>
    </row>
    <row r="13" spans="1:10" s="5" customFormat="1" ht="18.75"/>
    <row r="14" spans="1:10" s="5" customFormat="1" ht="18.75"/>
    <row r="15" spans="1:10" s="5" customFormat="1" ht="18.75">
      <c r="D15" s="187">
        <v>44383</v>
      </c>
      <c r="E15" s="188"/>
      <c r="F15" s="188"/>
      <c r="G15" s="188"/>
    </row>
  </sheetData>
  <mergeCells count="6">
    <mergeCell ref="D15:G15"/>
    <mergeCell ref="A1:J1"/>
    <mergeCell ref="A2:J2"/>
    <mergeCell ref="A3:B3"/>
    <mergeCell ref="C3:E3"/>
    <mergeCell ref="F3:G3"/>
  </mergeCells>
  <phoneticPr fontId="55"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25.xml><?xml version="1.0" encoding="utf-8"?>
<worksheet xmlns="http://schemas.openxmlformats.org/spreadsheetml/2006/main" xmlns:r="http://schemas.openxmlformats.org/officeDocument/2006/relationships">
  <dimension ref="A1:J23"/>
  <sheetViews>
    <sheetView workbookViewId="0">
      <selection activeCell="C6" sqref="C6"/>
    </sheetView>
  </sheetViews>
  <sheetFormatPr defaultColWidth="9" defaultRowHeight="13.5"/>
  <cols>
    <col min="1" max="1" width="13.75" customWidth="1"/>
    <col min="2" max="2" width="12.5" customWidth="1"/>
    <col min="3" max="3" width="23.875" customWidth="1"/>
    <col min="4" max="4" width="10.875" customWidth="1"/>
    <col min="5" max="5" width="14.25" customWidth="1"/>
    <col min="6" max="6" width="10.875" customWidth="1"/>
    <col min="7" max="7" width="15.25" customWidth="1"/>
    <col min="8" max="8" width="11.25" customWidth="1"/>
    <col min="10" max="10" width="9.75" customWidth="1"/>
  </cols>
  <sheetData>
    <row r="1" spans="1:10" s="1" customFormat="1" ht="27" customHeight="1">
      <c r="A1" s="176" t="s">
        <v>359</v>
      </c>
      <c r="B1" s="176"/>
      <c r="C1" s="176"/>
      <c r="D1" s="176"/>
      <c r="E1" s="176"/>
      <c r="F1" s="176"/>
      <c r="G1" s="176"/>
      <c r="H1" s="176"/>
      <c r="I1" s="176"/>
      <c r="J1" s="176"/>
    </row>
    <row r="2" spans="1:10" s="2" customFormat="1" ht="32.25" customHeight="1">
      <c r="A2" s="177" t="s">
        <v>1</v>
      </c>
      <c r="B2" s="177"/>
      <c r="C2" s="177"/>
      <c r="D2" s="177"/>
      <c r="E2" s="177"/>
      <c r="F2" s="177"/>
      <c r="G2" s="177"/>
      <c r="H2" s="177"/>
      <c r="I2" s="177"/>
      <c r="J2" s="177"/>
    </row>
    <row r="3" spans="1:10" s="3" customFormat="1" ht="21.75" customHeight="1">
      <c r="A3" s="183" t="s">
        <v>360</v>
      </c>
      <c r="B3" s="183"/>
      <c r="C3" s="184" t="s">
        <v>361</v>
      </c>
      <c r="D3" s="184"/>
      <c r="E3" s="184"/>
      <c r="F3" s="184" t="s">
        <v>189</v>
      </c>
      <c r="G3" s="184"/>
      <c r="H3" s="6"/>
    </row>
    <row r="4" spans="1:10" s="1" customFormat="1" ht="31.5" customHeight="1">
      <c r="A4" s="7" t="s">
        <v>5</v>
      </c>
      <c r="B4" s="8" t="s">
        <v>6</v>
      </c>
      <c r="C4" s="8" t="s">
        <v>7</v>
      </c>
      <c r="D4" s="8" t="s">
        <v>8</v>
      </c>
      <c r="E4" s="8" t="s">
        <v>9</v>
      </c>
      <c r="F4" s="8" t="s">
        <v>10</v>
      </c>
      <c r="G4" s="8" t="s">
        <v>11</v>
      </c>
      <c r="H4" s="8" t="s">
        <v>102</v>
      </c>
      <c r="I4" s="8" t="s">
        <v>13</v>
      </c>
      <c r="J4" s="23" t="s">
        <v>14</v>
      </c>
    </row>
    <row r="5" spans="1:10" s="1" customFormat="1" ht="20.100000000000001" customHeight="1">
      <c r="A5" s="9" t="s">
        <v>21</v>
      </c>
      <c r="B5" s="10" t="s">
        <v>22</v>
      </c>
      <c r="C5" s="10" t="s">
        <v>23</v>
      </c>
      <c r="D5" s="11">
        <v>1</v>
      </c>
      <c r="E5" s="10" t="s">
        <v>122</v>
      </c>
      <c r="F5" s="11">
        <v>3</v>
      </c>
      <c r="G5" s="10" t="s">
        <v>123</v>
      </c>
      <c r="H5" s="10" t="s">
        <v>124</v>
      </c>
      <c r="I5" s="11">
        <v>6</v>
      </c>
      <c r="J5" s="24">
        <v>7</v>
      </c>
    </row>
    <row r="6" spans="1:10" s="44" customFormat="1" ht="20.100000000000001" customHeight="1">
      <c r="A6" s="61" t="s">
        <v>294</v>
      </c>
      <c r="B6" s="62" t="s">
        <v>362</v>
      </c>
      <c r="C6" s="62" t="s">
        <v>574</v>
      </c>
      <c r="D6" s="63">
        <v>149</v>
      </c>
      <c r="E6" s="64">
        <f t="shared" ref="E6:E18" si="0">D6*0.25</f>
        <v>37.25</v>
      </c>
      <c r="F6" s="64">
        <v>89.335999999999999</v>
      </c>
      <c r="G6" s="64">
        <f t="shared" ref="G6:G18" si="1">F6*0.5</f>
        <v>44.667999999999999</v>
      </c>
      <c r="H6" s="64">
        <f t="shared" ref="H6:H18" si="2">E6+G6</f>
        <v>81.918000000000006</v>
      </c>
      <c r="I6" s="69">
        <f t="shared" ref="I6:I18" si="3">RANK(H6,$H$6:$H$18)</f>
        <v>1</v>
      </c>
      <c r="J6" s="94" t="s">
        <v>32</v>
      </c>
    </row>
    <row r="7" spans="1:10" s="44" customFormat="1" ht="20.100000000000001" customHeight="1">
      <c r="A7" s="61" t="s">
        <v>294</v>
      </c>
      <c r="B7" s="88" t="s">
        <v>363</v>
      </c>
      <c r="C7" s="88" t="s">
        <v>590</v>
      </c>
      <c r="D7" s="89">
        <v>136.5</v>
      </c>
      <c r="E7" s="64">
        <f t="shared" si="0"/>
        <v>34.125</v>
      </c>
      <c r="F7" s="64">
        <v>90.97</v>
      </c>
      <c r="G7" s="64">
        <f t="shared" si="1"/>
        <v>45.484999999999999</v>
      </c>
      <c r="H7" s="64">
        <f t="shared" si="2"/>
        <v>79.61</v>
      </c>
      <c r="I7" s="69">
        <f t="shared" si="3"/>
        <v>2</v>
      </c>
      <c r="J7" s="94" t="s">
        <v>32</v>
      </c>
    </row>
    <row r="8" spans="1:10" s="44" customFormat="1" ht="20.100000000000001" customHeight="1">
      <c r="A8" s="61" t="s">
        <v>294</v>
      </c>
      <c r="B8" s="88" t="s">
        <v>364</v>
      </c>
      <c r="C8" s="88" t="s">
        <v>797</v>
      </c>
      <c r="D8" s="89">
        <v>136</v>
      </c>
      <c r="E8" s="64">
        <f t="shared" si="0"/>
        <v>34</v>
      </c>
      <c r="F8" s="64">
        <v>85.203999999999994</v>
      </c>
      <c r="G8" s="64">
        <f t="shared" si="1"/>
        <v>42.601999999999997</v>
      </c>
      <c r="H8" s="64">
        <f t="shared" si="2"/>
        <v>76.602000000000004</v>
      </c>
      <c r="I8" s="69">
        <f t="shared" si="3"/>
        <v>3</v>
      </c>
      <c r="J8" s="94" t="s">
        <v>32</v>
      </c>
    </row>
    <row r="9" spans="1:10" s="44" customFormat="1" ht="20.100000000000001" customHeight="1">
      <c r="A9" s="61" t="s">
        <v>294</v>
      </c>
      <c r="B9" s="88" t="s">
        <v>365</v>
      </c>
      <c r="C9" s="88" t="s">
        <v>798</v>
      </c>
      <c r="D9" s="89">
        <v>128.5</v>
      </c>
      <c r="E9" s="64">
        <f t="shared" si="0"/>
        <v>32.125</v>
      </c>
      <c r="F9" s="64">
        <v>88.114000000000004</v>
      </c>
      <c r="G9" s="64">
        <f t="shared" si="1"/>
        <v>44.057000000000002</v>
      </c>
      <c r="H9" s="64">
        <f t="shared" si="2"/>
        <v>76.182000000000002</v>
      </c>
      <c r="I9" s="69">
        <f t="shared" si="3"/>
        <v>4</v>
      </c>
      <c r="J9" s="94" t="s">
        <v>32</v>
      </c>
    </row>
    <row r="10" spans="1:10" s="44" customFormat="1" ht="20.100000000000001" customHeight="1">
      <c r="A10" s="61" t="s">
        <v>294</v>
      </c>
      <c r="B10" s="88" t="s">
        <v>366</v>
      </c>
      <c r="C10" s="88" t="s">
        <v>799</v>
      </c>
      <c r="D10" s="89">
        <v>126.5</v>
      </c>
      <c r="E10" s="64">
        <f t="shared" si="0"/>
        <v>31.625</v>
      </c>
      <c r="F10" s="64">
        <v>86.798000000000002</v>
      </c>
      <c r="G10" s="64">
        <f t="shared" si="1"/>
        <v>43.399000000000001</v>
      </c>
      <c r="H10" s="64">
        <f t="shared" si="2"/>
        <v>75.024000000000001</v>
      </c>
      <c r="I10" s="69">
        <f t="shared" si="3"/>
        <v>5</v>
      </c>
      <c r="J10" s="94" t="s">
        <v>32</v>
      </c>
    </row>
    <row r="11" spans="1:10" s="44" customFormat="1" ht="20.100000000000001" customHeight="1">
      <c r="A11" s="61" t="s">
        <v>294</v>
      </c>
      <c r="B11" s="88" t="s">
        <v>367</v>
      </c>
      <c r="C11" s="88" t="s">
        <v>800</v>
      </c>
      <c r="D11" s="89">
        <v>125.5</v>
      </c>
      <c r="E11" s="64">
        <f t="shared" si="0"/>
        <v>31.375</v>
      </c>
      <c r="F11" s="64">
        <v>86.697999999999993</v>
      </c>
      <c r="G11" s="64">
        <f t="shared" si="1"/>
        <v>43.348999999999997</v>
      </c>
      <c r="H11" s="64">
        <f t="shared" si="2"/>
        <v>74.724000000000004</v>
      </c>
      <c r="I11" s="69">
        <f t="shared" si="3"/>
        <v>6</v>
      </c>
      <c r="J11" s="94" t="s">
        <v>32</v>
      </c>
    </row>
    <row r="12" spans="1:10" s="44" customFormat="1" ht="20.100000000000001" customHeight="1">
      <c r="A12" s="61" t="s">
        <v>294</v>
      </c>
      <c r="B12" s="88" t="s">
        <v>368</v>
      </c>
      <c r="C12" s="88" t="s">
        <v>801</v>
      </c>
      <c r="D12" s="89">
        <v>120.5</v>
      </c>
      <c r="E12" s="64">
        <f t="shared" si="0"/>
        <v>30.125</v>
      </c>
      <c r="F12" s="64">
        <v>83.183999999999997</v>
      </c>
      <c r="G12" s="64">
        <f t="shared" si="1"/>
        <v>41.591999999999999</v>
      </c>
      <c r="H12" s="64">
        <f t="shared" si="2"/>
        <v>71.716999999999999</v>
      </c>
      <c r="I12" s="69">
        <f t="shared" si="3"/>
        <v>7</v>
      </c>
      <c r="J12" s="94"/>
    </row>
    <row r="13" spans="1:10" s="44" customFormat="1" ht="20.100000000000001" customHeight="1">
      <c r="A13" s="61" t="s">
        <v>294</v>
      </c>
      <c r="B13" s="88" t="s">
        <v>369</v>
      </c>
      <c r="C13" s="88" t="s">
        <v>802</v>
      </c>
      <c r="D13" s="89">
        <v>113.5</v>
      </c>
      <c r="E13" s="64">
        <f t="shared" si="0"/>
        <v>28.375</v>
      </c>
      <c r="F13" s="64">
        <v>83.28</v>
      </c>
      <c r="G13" s="64">
        <f t="shared" si="1"/>
        <v>41.64</v>
      </c>
      <c r="H13" s="64">
        <f t="shared" si="2"/>
        <v>70.015000000000001</v>
      </c>
      <c r="I13" s="69">
        <f t="shared" si="3"/>
        <v>8</v>
      </c>
      <c r="J13" s="94"/>
    </row>
    <row r="14" spans="1:10" s="44" customFormat="1" ht="20.100000000000001" customHeight="1">
      <c r="A14" s="61" t="s">
        <v>294</v>
      </c>
      <c r="B14" s="88" t="s">
        <v>370</v>
      </c>
      <c r="C14" s="88" t="s">
        <v>802</v>
      </c>
      <c r="D14" s="89">
        <v>111.5</v>
      </c>
      <c r="E14" s="64">
        <f t="shared" si="0"/>
        <v>27.875</v>
      </c>
      <c r="F14" s="64">
        <v>83.304000000000002</v>
      </c>
      <c r="G14" s="64">
        <f t="shared" si="1"/>
        <v>41.652000000000001</v>
      </c>
      <c r="H14" s="64">
        <f t="shared" si="2"/>
        <v>69.527000000000001</v>
      </c>
      <c r="I14" s="69">
        <f t="shared" si="3"/>
        <v>9</v>
      </c>
      <c r="J14" s="94"/>
    </row>
    <row r="15" spans="1:10" s="44" customFormat="1" ht="20.100000000000001" customHeight="1">
      <c r="A15" s="61" t="s">
        <v>294</v>
      </c>
      <c r="B15" s="88" t="s">
        <v>371</v>
      </c>
      <c r="C15" s="88" t="s">
        <v>803</v>
      </c>
      <c r="D15" s="89">
        <v>116.5</v>
      </c>
      <c r="E15" s="64">
        <f t="shared" si="0"/>
        <v>29.125</v>
      </c>
      <c r="F15" s="64">
        <v>77.361999999999995</v>
      </c>
      <c r="G15" s="64">
        <f t="shared" si="1"/>
        <v>38.680999999999997</v>
      </c>
      <c r="H15" s="64">
        <f t="shared" si="2"/>
        <v>67.805999999999997</v>
      </c>
      <c r="I15" s="69">
        <f t="shared" si="3"/>
        <v>10</v>
      </c>
      <c r="J15" s="94"/>
    </row>
    <row r="16" spans="1:10" s="44" customFormat="1" ht="20.100000000000001" customHeight="1">
      <c r="A16" s="61" t="s">
        <v>294</v>
      </c>
      <c r="B16" s="88" t="s">
        <v>372</v>
      </c>
      <c r="C16" s="88" t="s">
        <v>804</v>
      </c>
      <c r="D16" s="89">
        <v>111</v>
      </c>
      <c r="E16" s="64">
        <f t="shared" si="0"/>
        <v>27.75</v>
      </c>
      <c r="F16" s="64">
        <v>78.567999999999998</v>
      </c>
      <c r="G16" s="64">
        <f t="shared" si="1"/>
        <v>39.283999999999999</v>
      </c>
      <c r="H16" s="64">
        <f t="shared" si="2"/>
        <v>67.034000000000006</v>
      </c>
      <c r="I16" s="69">
        <f t="shared" si="3"/>
        <v>11</v>
      </c>
      <c r="J16" s="94"/>
    </row>
    <row r="17" spans="1:10" s="44" customFormat="1" ht="20.100000000000001" customHeight="1">
      <c r="A17" s="61" t="s">
        <v>294</v>
      </c>
      <c r="B17" s="88" t="s">
        <v>373</v>
      </c>
      <c r="C17" s="88" t="s">
        <v>805</v>
      </c>
      <c r="D17" s="89">
        <v>111.5</v>
      </c>
      <c r="E17" s="64">
        <f t="shared" si="0"/>
        <v>27.875</v>
      </c>
      <c r="F17" s="64">
        <v>77.177999999999997</v>
      </c>
      <c r="G17" s="64">
        <f t="shared" si="1"/>
        <v>38.588999999999999</v>
      </c>
      <c r="H17" s="64">
        <f t="shared" si="2"/>
        <v>66.463999999999999</v>
      </c>
      <c r="I17" s="69">
        <f t="shared" si="3"/>
        <v>12</v>
      </c>
      <c r="J17" s="94"/>
    </row>
    <row r="18" spans="1:10" s="44" customFormat="1" ht="20.100000000000001" customHeight="1">
      <c r="A18" s="65" t="s">
        <v>294</v>
      </c>
      <c r="B18" s="66" t="s">
        <v>374</v>
      </c>
      <c r="C18" s="66" t="s">
        <v>806</v>
      </c>
      <c r="D18" s="67">
        <v>104.5</v>
      </c>
      <c r="E18" s="56">
        <f t="shared" si="0"/>
        <v>26.125</v>
      </c>
      <c r="F18" s="56">
        <v>77.977999999999994</v>
      </c>
      <c r="G18" s="56">
        <f t="shared" si="1"/>
        <v>38.988999999999997</v>
      </c>
      <c r="H18" s="56">
        <f t="shared" si="2"/>
        <v>65.114000000000004</v>
      </c>
      <c r="I18" s="57">
        <f t="shared" si="3"/>
        <v>13</v>
      </c>
      <c r="J18" s="58"/>
    </row>
    <row r="19" spans="1:10" ht="9" customHeight="1"/>
    <row r="20" spans="1:10" s="45" customFormat="1" ht="18.75">
      <c r="A20" s="45" t="s">
        <v>93</v>
      </c>
      <c r="C20" s="45" t="s">
        <v>94</v>
      </c>
      <c r="E20" s="45" t="s">
        <v>95</v>
      </c>
    </row>
    <row r="21" spans="1:10" s="45" customFormat="1" ht="9" customHeight="1"/>
    <row r="22" spans="1:10" s="45" customFormat="1" ht="18.75">
      <c r="A22" s="45" t="s">
        <v>96</v>
      </c>
      <c r="E22" s="45" t="s">
        <v>97</v>
      </c>
      <c r="H22" s="190">
        <v>44383</v>
      </c>
      <c r="I22" s="190"/>
    </row>
    <row r="23" spans="1:10" s="45" customFormat="1" ht="18.75">
      <c r="E23" s="107"/>
      <c r="F23" s="107"/>
      <c r="G23" s="107"/>
    </row>
  </sheetData>
  <mergeCells count="6">
    <mergeCell ref="H22:I22"/>
    <mergeCell ref="A1:J1"/>
    <mergeCell ref="A2:J2"/>
    <mergeCell ref="A3:B3"/>
    <mergeCell ref="C3:E3"/>
    <mergeCell ref="F3:G3"/>
  </mergeCells>
  <phoneticPr fontId="55"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26.xml><?xml version="1.0" encoding="utf-8"?>
<worksheet xmlns="http://schemas.openxmlformats.org/spreadsheetml/2006/main" xmlns:r="http://schemas.openxmlformats.org/officeDocument/2006/relationships">
  <dimension ref="A1:J21"/>
  <sheetViews>
    <sheetView workbookViewId="0">
      <selection activeCell="C6" sqref="C6:C17"/>
    </sheetView>
  </sheetViews>
  <sheetFormatPr defaultColWidth="9" defaultRowHeight="13.5"/>
  <cols>
    <col min="1" max="1" width="15.875" customWidth="1"/>
    <col min="2" max="2" width="14.625" style="60" customWidth="1"/>
    <col min="3" max="3" width="26.125" customWidth="1"/>
    <col min="4" max="4" width="12.125" style="60" customWidth="1"/>
    <col min="5" max="5" width="13.625" style="60" customWidth="1"/>
    <col min="6" max="6" width="11.125" customWidth="1"/>
    <col min="7" max="7" width="11.875" customWidth="1"/>
    <col min="8" max="8" width="11.25" customWidth="1"/>
    <col min="10" max="10" width="9.625" customWidth="1"/>
  </cols>
  <sheetData>
    <row r="1" spans="1:10" s="1" customFormat="1" ht="30.75" customHeight="1">
      <c r="A1" s="176" t="s">
        <v>375</v>
      </c>
      <c r="B1" s="176"/>
      <c r="C1" s="176"/>
      <c r="D1" s="176"/>
      <c r="E1" s="176"/>
      <c r="F1" s="176"/>
      <c r="G1" s="176"/>
      <c r="H1" s="176"/>
      <c r="I1" s="176"/>
      <c r="J1" s="176"/>
    </row>
    <row r="2" spans="1:10" s="2" customFormat="1" ht="33.75" customHeight="1">
      <c r="A2" s="177" t="s">
        <v>1</v>
      </c>
      <c r="B2" s="177"/>
      <c r="C2" s="177"/>
      <c r="D2" s="177"/>
      <c r="E2" s="177"/>
      <c r="F2" s="177"/>
      <c r="G2" s="177"/>
      <c r="H2" s="177"/>
      <c r="I2" s="177"/>
      <c r="J2" s="177"/>
    </row>
    <row r="3" spans="1:10" s="3" customFormat="1" ht="22.5" customHeight="1">
      <c r="A3" s="183" t="s">
        <v>376</v>
      </c>
      <c r="B3" s="183"/>
      <c r="C3" s="184" t="s">
        <v>377</v>
      </c>
      <c r="D3" s="184"/>
      <c r="E3" s="184"/>
      <c r="F3" s="184" t="s">
        <v>272</v>
      </c>
      <c r="G3" s="184"/>
      <c r="H3" s="6"/>
    </row>
    <row r="4" spans="1:10" s="1" customFormat="1" ht="31.5" customHeight="1">
      <c r="A4" s="7" t="s">
        <v>5</v>
      </c>
      <c r="B4" s="8" t="s">
        <v>6</v>
      </c>
      <c r="C4" s="8" t="s">
        <v>7</v>
      </c>
      <c r="D4" s="8" t="s">
        <v>8</v>
      </c>
      <c r="E4" s="8" t="s">
        <v>9</v>
      </c>
      <c r="F4" s="8" t="s">
        <v>10</v>
      </c>
      <c r="G4" s="8" t="s">
        <v>11</v>
      </c>
      <c r="H4" s="8" t="s">
        <v>12</v>
      </c>
      <c r="I4" s="8" t="s">
        <v>13</v>
      </c>
      <c r="J4" s="23" t="s">
        <v>14</v>
      </c>
    </row>
    <row r="5" spans="1:10" s="1" customFormat="1" ht="21" customHeight="1">
      <c r="A5" s="9" t="s">
        <v>21</v>
      </c>
      <c r="B5" s="10" t="s">
        <v>22</v>
      </c>
      <c r="C5" s="10" t="s">
        <v>23</v>
      </c>
      <c r="D5" s="11">
        <v>1</v>
      </c>
      <c r="E5" s="10" t="s">
        <v>122</v>
      </c>
      <c r="F5" s="11">
        <v>3</v>
      </c>
      <c r="G5" s="10" t="s">
        <v>123</v>
      </c>
      <c r="H5" s="10" t="s">
        <v>124</v>
      </c>
      <c r="I5" s="11">
        <v>6</v>
      </c>
      <c r="J5" s="24">
        <v>7</v>
      </c>
    </row>
    <row r="6" spans="1:10" s="59" customFormat="1" ht="21" customHeight="1">
      <c r="A6" s="61" t="s">
        <v>378</v>
      </c>
      <c r="B6" s="62" t="s">
        <v>379</v>
      </c>
      <c r="C6" s="62" t="s">
        <v>807</v>
      </c>
      <c r="D6" s="63">
        <v>157</v>
      </c>
      <c r="E6" s="64">
        <f t="shared" ref="E6:E17" si="0">D6*0.25</f>
        <v>39.25</v>
      </c>
      <c r="F6" s="64">
        <v>84.66</v>
      </c>
      <c r="G6" s="64">
        <f t="shared" ref="G6:G17" si="1">F6*0.5</f>
        <v>42.33</v>
      </c>
      <c r="H6" s="64">
        <f t="shared" ref="H6:H17" si="2">E6+G6</f>
        <v>81.58</v>
      </c>
      <c r="I6" s="69">
        <f t="shared" ref="I6:I17" si="3">RANK(H6,$H$6:$H$17)</f>
        <v>1</v>
      </c>
      <c r="J6" s="70" t="s">
        <v>32</v>
      </c>
    </row>
    <row r="7" spans="1:10" s="59" customFormat="1" ht="21" customHeight="1">
      <c r="A7" s="61" t="s">
        <v>378</v>
      </c>
      <c r="B7" s="88" t="s">
        <v>380</v>
      </c>
      <c r="C7" s="88" t="s">
        <v>808</v>
      </c>
      <c r="D7" s="89">
        <v>132</v>
      </c>
      <c r="E7" s="64">
        <f t="shared" si="0"/>
        <v>33</v>
      </c>
      <c r="F7" s="64">
        <v>86.408000000000001</v>
      </c>
      <c r="G7" s="64">
        <f t="shared" si="1"/>
        <v>43.204000000000001</v>
      </c>
      <c r="H7" s="64">
        <f t="shared" si="2"/>
        <v>76.203999999999994</v>
      </c>
      <c r="I7" s="69">
        <f t="shared" si="3"/>
        <v>2</v>
      </c>
      <c r="J7" s="70" t="s">
        <v>32</v>
      </c>
    </row>
    <row r="8" spans="1:10" s="59" customFormat="1" ht="21" customHeight="1">
      <c r="A8" s="61" t="s">
        <v>378</v>
      </c>
      <c r="B8" s="88" t="s">
        <v>381</v>
      </c>
      <c r="C8" s="88" t="s">
        <v>809</v>
      </c>
      <c r="D8" s="89">
        <v>133.5</v>
      </c>
      <c r="E8" s="64">
        <f t="shared" si="0"/>
        <v>33.375</v>
      </c>
      <c r="F8" s="64">
        <v>85.516000000000005</v>
      </c>
      <c r="G8" s="64">
        <f t="shared" si="1"/>
        <v>42.758000000000003</v>
      </c>
      <c r="H8" s="64">
        <f t="shared" si="2"/>
        <v>76.132999999999996</v>
      </c>
      <c r="I8" s="69">
        <f t="shared" si="3"/>
        <v>3</v>
      </c>
      <c r="J8" s="70" t="s">
        <v>32</v>
      </c>
    </row>
    <row r="9" spans="1:10" s="59" customFormat="1" ht="21" customHeight="1">
      <c r="A9" s="61" t="s">
        <v>378</v>
      </c>
      <c r="B9" s="88" t="s">
        <v>382</v>
      </c>
      <c r="C9" s="88" t="s">
        <v>810</v>
      </c>
      <c r="D9" s="89">
        <v>146</v>
      </c>
      <c r="E9" s="64">
        <f t="shared" si="0"/>
        <v>36.5</v>
      </c>
      <c r="F9" s="64">
        <v>78.671999999999997</v>
      </c>
      <c r="G9" s="64">
        <f t="shared" si="1"/>
        <v>39.335999999999999</v>
      </c>
      <c r="H9" s="64">
        <f t="shared" si="2"/>
        <v>75.835999999999999</v>
      </c>
      <c r="I9" s="69">
        <f t="shared" si="3"/>
        <v>4</v>
      </c>
      <c r="J9" s="70" t="s">
        <v>32</v>
      </c>
    </row>
    <row r="10" spans="1:10" s="59" customFormat="1" ht="21" customHeight="1">
      <c r="A10" s="61" t="s">
        <v>378</v>
      </c>
      <c r="B10" s="88" t="s">
        <v>383</v>
      </c>
      <c r="C10" s="88" t="s">
        <v>811</v>
      </c>
      <c r="D10" s="89">
        <v>133.5</v>
      </c>
      <c r="E10" s="64">
        <f t="shared" si="0"/>
        <v>33.375</v>
      </c>
      <c r="F10" s="64">
        <v>83.432000000000002</v>
      </c>
      <c r="G10" s="64">
        <f t="shared" si="1"/>
        <v>41.716000000000001</v>
      </c>
      <c r="H10" s="64">
        <f t="shared" si="2"/>
        <v>75.090999999999994</v>
      </c>
      <c r="I10" s="69">
        <f t="shared" si="3"/>
        <v>5</v>
      </c>
      <c r="J10" s="70" t="s">
        <v>32</v>
      </c>
    </row>
    <row r="11" spans="1:10" s="59" customFormat="1" ht="21" customHeight="1">
      <c r="A11" s="61" t="s">
        <v>378</v>
      </c>
      <c r="B11" s="88" t="s">
        <v>384</v>
      </c>
      <c r="C11" s="88" t="s">
        <v>812</v>
      </c>
      <c r="D11" s="89">
        <v>122.5</v>
      </c>
      <c r="E11" s="64">
        <f t="shared" si="0"/>
        <v>30.625</v>
      </c>
      <c r="F11" s="64">
        <v>81.802000000000007</v>
      </c>
      <c r="G11" s="64">
        <f t="shared" si="1"/>
        <v>40.901000000000003</v>
      </c>
      <c r="H11" s="64">
        <f t="shared" si="2"/>
        <v>71.525999999999996</v>
      </c>
      <c r="I11" s="69">
        <f t="shared" si="3"/>
        <v>6</v>
      </c>
      <c r="J11" s="70" t="s">
        <v>32</v>
      </c>
    </row>
    <row r="12" spans="1:10" s="59" customFormat="1" ht="21" customHeight="1">
      <c r="A12" s="61" t="s">
        <v>378</v>
      </c>
      <c r="B12" s="88" t="s">
        <v>385</v>
      </c>
      <c r="C12" s="88" t="s">
        <v>813</v>
      </c>
      <c r="D12" s="89">
        <v>109</v>
      </c>
      <c r="E12" s="64">
        <f t="shared" si="0"/>
        <v>27.25</v>
      </c>
      <c r="F12" s="64">
        <v>82.69</v>
      </c>
      <c r="G12" s="64">
        <f t="shared" si="1"/>
        <v>41.344999999999999</v>
      </c>
      <c r="H12" s="64">
        <f t="shared" si="2"/>
        <v>68.594999999999999</v>
      </c>
      <c r="I12" s="69">
        <f t="shared" si="3"/>
        <v>7</v>
      </c>
      <c r="J12" s="70" t="s">
        <v>32</v>
      </c>
    </row>
    <row r="13" spans="1:10" s="59" customFormat="1" ht="21" customHeight="1">
      <c r="A13" s="61" t="s">
        <v>378</v>
      </c>
      <c r="B13" s="88" t="s">
        <v>386</v>
      </c>
      <c r="C13" s="88" t="s">
        <v>814</v>
      </c>
      <c r="D13" s="89">
        <v>100.5</v>
      </c>
      <c r="E13" s="64">
        <f t="shared" si="0"/>
        <v>25.125</v>
      </c>
      <c r="F13" s="64">
        <v>81.558000000000007</v>
      </c>
      <c r="G13" s="64">
        <f t="shared" si="1"/>
        <v>40.779000000000003</v>
      </c>
      <c r="H13" s="64">
        <f t="shared" si="2"/>
        <v>65.903999999999996</v>
      </c>
      <c r="I13" s="69">
        <f t="shared" si="3"/>
        <v>8</v>
      </c>
      <c r="J13" s="108"/>
    </row>
    <row r="14" spans="1:10" s="59" customFormat="1" ht="21" customHeight="1">
      <c r="A14" s="61" t="s">
        <v>378</v>
      </c>
      <c r="B14" s="88" t="s">
        <v>387</v>
      </c>
      <c r="C14" s="88" t="s">
        <v>815</v>
      </c>
      <c r="D14" s="89">
        <v>99</v>
      </c>
      <c r="E14" s="64">
        <f t="shared" si="0"/>
        <v>24.75</v>
      </c>
      <c r="F14" s="64">
        <v>76.400000000000006</v>
      </c>
      <c r="G14" s="64">
        <f t="shared" si="1"/>
        <v>38.200000000000003</v>
      </c>
      <c r="H14" s="64">
        <f t="shared" si="2"/>
        <v>62.95</v>
      </c>
      <c r="I14" s="69">
        <f t="shared" si="3"/>
        <v>9</v>
      </c>
      <c r="J14" s="108"/>
    </row>
    <row r="15" spans="1:10" s="59" customFormat="1" ht="21" customHeight="1">
      <c r="A15" s="61" t="s">
        <v>378</v>
      </c>
      <c r="B15" s="88" t="s">
        <v>388</v>
      </c>
      <c r="C15" s="88" t="s">
        <v>816</v>
      </c>
      <c r="D15" s="89">
        <v>84.5</v>
      </c>
      <c r="E15" s="64">
        <f t="shared" si="0"/>
        <v>21.125</v>
      </c>
      <c r="F15" s="64">
        <v>82.268000000000001</v>
      </c>
      <c r="G15" s="64">
        <f t="shared" si="1"/>
        <v>41.134</v>
      </c>
      <c r="H15" s="64">
        <f t="shared" si="2"/>
        <v>62.259</v>
      </c>
      <c r="I15" s="69">
        <f t="shared" si="3"/>
        <v>10</v>
      </c>
      <c r="J15" s="108"/>
    </row>
    <row r="16" spans="1:10" s="59" customFormat="1" ht="21" customHeight="1">
      <c r="A16" s="61" t="s">
        <v>378</v>
      </c>
      <c r="B16" s="88" t="s">
        <v>389</v>
      </c>
      <c r="C16" s="88" t="s">
        <v>817</v>
      </c>
      <c r="D16" s="89">
        <v>95</v>
      </c>
      <c r="E16" s="64">
        <f t="shared" si="0"/>
        <v>23.75</v>
      </c>
      <c r="F16" s="64">
        <v>72.575999999999993</v>
      </c>
      <c r="G16" s="64">
        <f t="shared" si="1"/>
        <v>36.287999999999997</v>
      </c>
      <c r="H16" s="64">
        <f t="shared" si="2"/>
        <v>60.037999999999997</v>
      </c>
      <c r="I16" s="69">
        <f t="shared" si="3"/>
        <v>11</v>
      </c>
      <c r="J16" s="108"/>
    </row>
    <row r="17" spans="1:10" s="59" customFormat="1" ht="21" customHeight="1">
      <c r="A17" s="65" t="s">
        <v>378</v>
      </c>
      <c r="B17" s="66" t="s">
        <v>138</v>
      </c>
      <c r="C17" s="66" t="s">
        <v>818</v>
      </c>
      <c r="D17" s="67">
        <v>83.5</v>
      </c>
      <c r="E17" s="56">
        <f t="shared" si="0"/>
        <v>20.875</v>
      </c>
      <c r="F17" s="56">
        <v>62.392000000000003</v>
      </c>
      <c r="G17" s="56">
        <f t="shared" si="1"/>
        <v>31.196000000000002</v>
      </c>
      <c r="H17" s="56">
        <f t="shared" si="2"/>
        <v>52.070999999999998</v>
      </c>
      <c r="I17" s="57">
        <f t="shared" si="3"/>
        <v>12</v>
      </c>
      <c r="J17" s="109"/>
    </row>
    <row r="19" spans="1:10" s="45" customFormat="1" ht="18.75">
      <c r="A19" s="45" t="s">
        <v>93</v>
      </c>
      <c r="B19" s="68"/>
      <c r="C19" s="45" t="s">
        <v>94</v>
      </c>
      <c r="D19" s="68"/>
      <c r="E19" s="68" t="s">
        <v>95</v>
      </c>
    </row>
    <row r="20" spans="1:10" s="45" customFormat="1" ht="18.75">
      <c r="A20" s="45" t="s">
        <v>96</v>
      </c>
      <c r="B20" s="68"/>
      <c r="D20" s="68"/>
      <c r="E20" s="68" t="s">
        <v>97</v>
      </c>
      <c r="I20" s="190">
        <v>44383</v>
      </c>
      <c r="J20" s="190"/>
    </row>
    <row r="21" spans="1:10" s="45" customFormat="1" ht="18.75">
      <c r="B21" s="68"/>
      <c r="E21" s="107"/>
      <c r="F21" s="107"/>
      <c r="G21" s="107"/>
    </row>
  </sheetData>
  <mergeCells count="6">
    <mergeCell ref="I20:J20"/>
    <mergeCell ref="A1:J1"/>
    <mergeCell ref="A2:J2"/>
    <mergeCell ref="A3:B3"/>
    <mergeCell ref="C3:E3"/>
    <mergeCell ref="F3:G3"/>
  </mergeCells>
  <phoneticPr fontId="55"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27.xml><?xml version="1.0" encoding="utf-8"?>
<worksheet xmlns="http://schemas.openxmlformats.org/spreadsheetml/2006/main" xmlns:r="http://schemas.openxmlformats.org/officeDocument/2006/relationships">
  <dimension ref="A1:J26"/>
  <sheetViews>
    <sheetView topLeftCell="A4" workbookViewId="0">
      <selection activeCell="C16" sqref="C16"/>
    </sheetView>
  </sheetViews>
  <sheetFormatPr defaultColWidth="9" defaultRowHeight="13.5"/>
  <cols>
    <col min="1" max="1" width="15.875" customWidth="1"/>
    <col min="2" max="2" width="14.625" style="83" customWidth="1"/>
    <col min="3" max="3" width="26.125" customWidth="1"/>
    <col min="4" max="4" width="12.125" style="83" customWidth="1"/>
    <col min="5" max="5" width="13.625" style="83" customWidth="1"/>
    <col min="6" max="6" width="11.125" customWidth="1"/>
    <col min="7" max="7" width="11.875" customWidth="1"/>
    <col min="8" max="8" width="11.25" customWidth="1"/>
  </cols>
  <sheetData>
    <row r="1" spans="1:10" s="1" customFormat="1" ht="42" customHeight="1">
      <c r="A1" s="176" t="s">
        <v>390</v>
      </c>
      <c r="B1" s="176"/>
      <c r="C1" s="176"/>
      <c r="D1" s="176"/>
      <c r="E1" s="176"/>
      <c r="F1" s="176"/>
      <c r="G1" s="176"/>
      <c r="H1" s="176"/>
      <c r="I1" s="176"/>
      <c r="J1" s="176"/>
    </row>
    <row r="2" spans="1:10" s="2" customFormat="1" ht="42" customHeight="1">
      <c r="A2" s="177" t="s">
        <v>1</v>
      </c>
      <c r="B2" s="177"/>
      <c r="C2" s="177"/>
      <c r="D2" s="177"/>
      <c r="E2" s="177"/>
      <c r="F2" s="177"/>
      <c r="G2" s="177"/>
      <c r="H2" s="177"/>
      <c r="I2" s="177"/>
      <c r="J2" s="177"/>
    </row>
    <row r="3" spans="1:10" s="3" customFormat="1" ht="34.5" customHeight="1">
      <c r="A3" s="183" t="s">
        <v>391</v>
      </c>
      <c r="B3" s="183"/>
      <c r="C3" s="184" t="s">
        <v>140</v>
      </c>
      <c r="D3" s="184"/>
      <c r="E3" s="184"/>
      <c r="F3" s="184" t="s">
        <v>272</v>
      </c>
      <c r="G3" s="184"/>
      <c r="H3" s="6"/>
    </row>
    <row r="4" spans="1:10" s="1" customFormat="1" ht="28.5">
      <c r="A4" s="7" t="s">
        <v>5</v>
      </c>
      <c r="B4" s="8" t="s">
        <v>6</v>
      </c>
      <c r="C4" s="8" t="s">
        <v>7</v>
      </c>
      <c r="D4" s="8" t="s">
        <v>8</v>
      </c>
      <c r="E4" s="8" t="s">
        <v>9</v>
      </c>
      <c r="F4" s="8" t="s">
        <v>10</v>
      </c>
      <c r="G4" s="8" t="s">
        <v>11</v>
      </c>
      <c r="H4" s="8" t="s">
        <v>12</v>
      </c>
      <c r="I4" s="8" t="s">
        <v>13</v>
      </c>
      <c r="J4" s="23" t="s">
        <v>14</v>
      </c>
    </row>
    <row r="5" spans="1:10" s="1" customFormat="1" ht="30.75" customHeight="1">
      <c r="A5" s="9" t="s">
        <v>21</v>
      </c>
      <c r="B5" s="10" t="s">
        <v>22</v>
      </c>
      <c r="C5" s="10" t="s">
        <v>23</v>
      </c>
      <c r="D5" s="11">
        <v>1</v>
      </c>
      <c r="E5" s="10" t="s">
        <v>122</v>
      </c>
      <c r="F5" s="11">
        <v>3</v>
      </c>
      <c r="G5" s="10" t="s">
        <v>123</v>
      </c>
      <c r="H5" s="10" t="s">
        <v>124</v>
      </c>
      <c r="I5" s="11">
        <v>6</v>
      </c>
      <c r="J5" s="24">
        <v>7</v>
      </c>
    </row>
    <row r="6" spans="1:10" s="40" customFormat="1" ht="23.1" customHeight="1">
      <c r="A6" s="12" t="s">
        <v>392</v>
      </c>
      <c r="B6" s="13" t="s">
        <v>393</v>
      </c>
      <c r="C6" s="13" t="s">
        <v>819</v>
      </c>
      <c r="D6" s="14">
        <v>155.5</v>
      </c>
      <c r="E6" s="15">
        <f t="shared" ref="E6:E22" si="0">D6*0.25</f>
        <v>38.875</v>
      </c>
      <c r="F6" s="15">
        <v>91.566000000000003</v>
      </c>
      <c r="G6" s="15">
        <f t="shared" ref="G6:G22" si="1">F6*0.5</f>
        <v>45.783000000000001</v>
      </c>
      <c r="H6" s="15">
        <f t="shared" ref="H6:H22" si="2">E6+G6</f>
        <v>84.658000000000001</v>
      </c>
      <c r="I6" s="25">
        <f t="shared" ref="I6:I22" si="3">RANK(H6,$H$6:$H$22)</f>
        <v>1</v>
      </c>
      <c r="J6" s="39" t="s">
        <v>32</v>
      </c>
    </row>
    <row r="7" spans="1:10" s="40" customFormat="1" ht="23.1" customHeight="1">
      <c r="A7" s="12" t="s">
        <v>392</v>
      </c>
      <c r="B7" s="16" t="s">
        <v>394</v>
      </c>
      <c r="C7" s="16" t="s">
        <v>820</v>
      </c>
      <c r="D7" s="17">
        <v>152</v>
      </c>
      <c r="E7" s="15">
        <f t="shared" si="0"/>
        <v>38</v>
      </c>
      <c r="F7" s="15">
        <v>88.07</v>
      </c>
      <c r="G7" s="15">
        <f t="shared" si="1"/>
        <v>44.034999999999997</v>
      </c>
      <c r="H7" s="15">
        <f t="shared" si="2"/>
        <v>82.034999999999997</v>
      </c>
      <c r="I7" s="25">
        <f t="shared" si="3"/>
        <v>2</v>
      </c>
      <c r="J7" s="39" t="s">
        <v>32</v>
      </c>
    </row>
    <row r="8" spans="1:10" s="40" customFormat="1" ht="23.1" customHeight="1">
      <c r="A8" s="12" t="s">
        <v>392</v>
      </c>
      <c r="B8" s="16" t="s">
        <v>395</v>
      </c>
      <c r="C8" s="16" t="s">
        <v>821</v>
      </c>
      <c r="D8" s="17">
        <v>152</v>
      </c>
      <c r="E8" s="15">
        <f t="shared" si="0"/>
        <v>38</v>
      </c>
      <c r="F8" s="15">
        <v>84.45</v>
      </c>
      <c r="G8" s="15">
        <f t="shared" si="1"/>
        <v>42.225000000000001</v>
      </c>
      <c r="H8" s="15">
        <f t="shared" si="2"/>
        <v>80.224999999999994</v>
      </c>
      <c r="I8" s="25">
        <f t="shared" si="3"/>
        <v>3</v>
      </c>
      <c r="J8" s="39" t="s">
        <v>32</v>
      </c>
    </row>
    <row r="9" spans="1:10" s="40" customFormat="1" ht="23.1" customHeight="1">
      <c r="A9" s="12" t="s">
        <v>392</v>
      </c>
      <c r="B9" s="16" t="s">
        <v>396</v>
      </c>
      <c r="C9" s="16" t="s">
        <v>822</v>
      </c>
      <c r="D9" s="17">
        <v>147.5</v>
      </c>
      <c r="E9" s="15">
        <f t="shared" si="0"/>
        <v>36.875</v>
      </c>
      <c r="F9" s="15">
        <v>85.162000000000006</v>
      </c>
      <c r="G9" s="15">
        <f t="shared" si="1"/>
        <v>42.581000000000003</v>
      </c>
      <c r="H9" s="15">
        <f t="shared" si="2"/>
        <v>79.456000000000003</v>
      </c>
      <c r="I9" s="25">
        <f t="shared" si="3"/>
        <v>4</v>
      </c>
      <c r="J9" s="39" t="s">
        <v>32</v>
      </c>
    </row>
    <row r="10" spans="1:10" s="40" customFormat="1" ht="23.1" customHeight="1">
      <c r="A10" s="12" t="s">
        <v>392</v>
      </c>
      <c r="B10" s="16" t="s">
        <v>397</v>
      </c>
      <c r="C10" s="16" t="s">
        <v>823</v>
      </c>
      <c r="D10" s="17">
        <v>136.5</v>
      </c>
      <c r="E10" s="15">
        <f t="shared" si="0"/>
        <v>34.125</v>
      </c>
      <c r="F10" s="15">
        <v>89.025999999999996</v>
      </c>
      <c r="G10" s="15">
        <f t="shared" si="1"/>
        <v>44.512999999999998</v>
      </c>
      <c r="H10" s="15">
        <f t="shared" si="2"/>
        <v>78.638000000000005</v>
      </c>
      <c r="I10" s="25">
        <f t="shared" si="3"/>
        <v>5</v>
      </c>
      <c r="J10" s="39" t="s">
        <v>32</v>
      </c>
    </row>
    <row r="11" spans="1:10" s="40" customFormat="1" ht="23.1" customHeight="1">
      <c r="A11" s="12" t="s">
        <v>392</v>
      </c>
      <c r="B11" s="16" t="s">
        <v>398</v>
      </c>
      <c r="C11" s="16" t="s">
        <v>824</v>
      </c>
      <c r="D11" s="17">
        <v>133.5</v>
      </c>
      <c r="E11" s="15">
        <f t="shared" si="0"/>
        <v>33.375</v>
      </c>
      <c r="F11" s="15">
        <v>89.882000000000005</v>
      </c>
      <c r="G11" s="15">
        <f t="shared" si="1"/>
        <v>44.941000000000003</v>
      </c>
      <c r="H11" s="15">
        <f t="shared" si="2"/>
        <v>78.316000000000003</v>
      </c>
      <c r="I11" s="25">
        <f t="shared" si="3"/>
        <v>6</v>
      </c>
      <c r="J11" s="39" t="s">
        <v>32</v>
      </c>
    </row>
    <row r="12" spans="1:10" s="40" customFormat="1" ht="23.1" customHeight="1">
      <c r="A12" s="12" t="s">
        <v>392</v>
      </c>
      <c r="B12" s="16" t="s">
        <v>399</v>
      </c>
      <c r="C12" s="16" t="s">
        <v>825</v>
      </c>
      <c r="D12" s="17">
        <v>143</v>
      </c>
      <c r="E12" s="15">
        <f t="shared" si="0"/>
        <v>35.75</v>
      </c>
      <c r="F12" s="15">
        <v>85.111999999999995</v>
      </c>
      <c r="G12" s="15">
        <f t="shared" si="1"/>
        <v>42.555999999999997</v>
      </c>
      <c r="H12" s="15">
        <f t="shared" si="2"/>
        <v>78.305999999999997</v>
      </c>
      <c r="I12" s="25">
        <f t="shared" si="3"/>
        <v>7</v>
      </c>
      <c r="J12" s="39" t="s">
        <v>32</v>
      </c>
    </row>
    <row r="13" spans="1:10" s="40" customFormat="1" ht="23.1" customHeight="1">
      <c r="A13" s="12" t="s">
        <v>392</v>
      </c>
      <c r="B13" s="16" t="s">
        <v>400</v>
      </c>
      <c r="C13" s="16" t="s">
        <v>826</v>
      </c>
      <c r="D13" s="17">
        <v>144.5</v>
      </c>
      <c r="E13" s="15">
        <f t="shared" si="0"/>
        <v>36.125</v>
      </c>
      <c r="F13" s="15">
        <v>83.62</v>
      </c>
      <c r="G13" s="15">
        <f t="shared" si="1"/>
        <v>41.81</v>
      </c>
      <c r="H13" s="15">
        <f t="shared" si="2"/>
        <v>77.935000000000002</v>
      </c>
      <c r="I13" s="25">
        <f t="shared" si="3"/>
        <v>8</v>
      </c>
      <c r="J13" s="39"/>
    </row>
    <row r="14" spans="1:10" s="40" customFormat="1" ht="23.1" customHeight="1">
      <c r="A14" s="12" t="s">
        <v>392</v>
      </c>
      <c r="B14" s="16" t="s">
        <v>401</v>
      </c>
      <c r="C14" s="16" t="s">
        <v>827</v>
      </c>
      <c r="D14" s="17">
        <v>131</v>
      </c>
      <c r="E14" s="15">
        <f t="shared" si="0"/>
        <v>32.75</v>
      </c>
      <c r="F14" s="15">
        <v>86.813999999999993</v>
      </c>
      <c r="G14" s="15">
        <f t="shared" si="1"/>
        <v>43.406999999999996</v>
      </c>
      <c r="H14" s="15">
        <f t="shared" si="2"/>
        <v>76.156999999999996</v>
      </c>
      <c r="I14" s="25">
        <f t="shared" si="3"/>
        <v>9</v>
      </c>
      <c r="J14" s="39"/>
    </row>
    <row r="15" spans="1:10" s="40" customFormat="1" ht="23.1" customHeight="1">
      <c r="A15" s="12" t="s">
        <v>392</v>
      </c>
      <c r="B15" s="16" t="s">
        <v>402</v>
      </c>
      <c r="C15" s="16" t="s">
        <v>828</v>
      </c>
      <c r="D15" s="17">
        <v>134</v>
      </c>
      <c r="E15" s="15">
        <f t="shared" si="0"/>
        <v>33.5</v>
      </c>
      <c r="F15" s="15">
        <v>84.891999999999996</v>
      </c>
      <c r="G15" s="15">
        <f t="shared" si="1"/>
        <v>42.445999999999998</v>
      </c>
      <c r="H15" s="15">
        <f t="shared" si="2"/>
        <v>75.945999999999998</v>
      </c>
      <c r="I15" s="25">
        <f t="shared" si="3"/>
        <v>10</v>
      </c>
      <c r="J15" s="39"/>
    </row>
    <row r="16" spans="1:10" s="40" customFormat="1" ht="23.1" customHeight="1">
      <c r="A16" s="12" t="s">
        <v>392</v>
      </c>
      <c r="B16" s="16" t="s">
        <v>403</v>
      </c>
      <c r="C16" s="16" t="s">
        <v>829</v>
      </c>
      <c r="D16" s="17">
        <v>140</v>
      </c>
      <c r="E16" s="15">
        <f t="shared" si="0"/>
        <v>35</v>
      </c>
      <c r="F16" s="15">
        <v>81.45</v>
      </c>
      <c r="G16" s="15">
        <f t="shared" si="1"/>
        <v>40.725000000000001</v>
      </c>
      <c r="H16" s="15">
        <f t="shared" si="2"/>
        <v>75.724999999999994</v>
      </c>
      <c r="I16" s="25">
        <f t="shared" si="3"/>
        <v>11</v>
      </c>
      <c r="J16" s="39"/>
    </row>
    <row r="17" spans="1:10" s="40" customFormat="1" ht="23.1" customHeight="1">
      <c r="A17" s="12" t="s">
        <v>392</v>
      </c>
      <c r="B17" s="16" t="s">
        <v>404</v>
      </c>
      <c r="C17" s="16" t="s">
        <v>830</v>
      </c>
      <c r="D17" s="17">
        <v>132</v>
      </c>
      <c r="E17" s="15">
        <f t="shared" si="0"/>
        <v>33</v>
      </c>
      <c r="F17" s="15">
        <v>84.32</v>
      </c>
      <c r="G17" s="15">
        <f t="shared" si="1"/>
        <v>42.16</v>
      </c>
      <c r="H17" s="15">
        <f t="shared" si="2"/>
        <v>75.16</v>
      </c>
      <c r="I17" s="25">
        <f t="shared" si="3"/>
        <v>12</v>
      </c>
      <c r="J17" s="39"/>
    </row>
    <row r="18" spans="1:10" s="40" customFormat="1" ht="23.1" customHeight="1">
      <c r="A18" s="12" t="s">
        <v>392</v>
      </c>
      <c r="B18" s="16" t="s">
        <v>405</v>
      </c>
      <c r="C18" s="16" t="s">
        <v>831</v>
      </c>
      <c r="D18" s="17">
        <v>129</v>
      </c>
      <c r="E18" s="15">
        <f t="shared" si="0"/>
        <v>32.25</v>
      </c>
      <c r="F18" s="15">
        <v>84.76</v>
      </c>
      <c r="G18" s="15">
        <f t="shared" si="1"/>
        <v>42.38</v>
      </c>
      <c r="H18" s="15">
        <f t="shared" si="2"/>
        <v>74.63</v>
      </c>
      <c r="I18" s="25">
        <f t="shared" si="3"/>
        <v>13</v>
      </c>
      <c r="J18" s="39"/>
    </row>
    <row r="19" spans="1:10" s="40" customFormat="1" ht="23.1" customHeight="1">
      <c r="A19" s="12" t="s">
        <v>392</v>
      </c>
      <c r="B19" s="16" t="s">
        <v>406</v>
      </c>
      <c r="C19" s="16" t="s">
        <v>832</v>
      </c>
      <c r="D19" s="17">
        <v>135.5</v>
      </c>
      <c r="E19" s="15">
        <f t="shared" si="0"/>
        <v>33.875</v>
      </c>
      <c r="F19" s="15">
        <v>80.495999999999995</v>
      </c>
      <c r="G19" s="15">
        <f t="shared" si="1"/>
        <v>40.247999999999998</v>
      </c>
      <c r="H19" s="15">
        <f t="shared" si="2"/>
        <v>74.123000000000005</v>
      </c>
      <c r="I19" s="25">
        <f t="shared" si="3"/>
        <v>14</v>
      </c>
      <c r="J19" s="39"/>
    </row>
    <row r="20" spans="1:10" s="40" customFormat="1" ht="23.1" customHeight="1">
      <c r="A20" s="12" t="s">
        <v>392</v>
      </c>
      <c r="B20" s="16" t="s">
        <v>407</v>
      </c>
      <c r="C20" s="16" t="s">
        <v>833</v>
      </c>
      <c r="D20" s="17">
        <v>128.5</v>
      </c>
      <c r="E20" s="15">
        <f t="shared" si="0"/>
        <v>32.125</v>
      </c>
      <c r="F20" s="15">
        <v>82.225999999999999</v>
      </c>
      <c r="G20" s="15">
        <f t="shared" si="1"/>
        <v>41.113</v>
      </c>
      <c r="H20" s="15">
        <f t="shared" si="2"/>
        <v>73.238</v>
      </c>
      <c r="I20" s="25">
        <f t="shared" si="3"/>
        <v>15</v>
      </c>
      <c r="J20" s="39"/>
    </row>
    <row r="21" spans="1:10" s="40" customFormat="1" ht="23.1" customHeight="1">
      <c r="A21" s="12" t="s">
        <v>392</v>
      </c>
      <c r="B21" s="16" t="s">
        <v>408</v>
      </c>
      <c r="C21" s="16" t="s">
        <v>834</v>
      </c>
      <c r="D21" s="17">
        <v>130</v>
      </c>
      <c r="E21" s="15">
        <f t="shared" si="0"/>
        <v>32.5</v>
      </c>
      <c r="F21" s="15">
        <v>77.634</v>
      </c>
      <c r="G21" s="15">
        <f t="shared" si="1"/>
        <v>38.817</v>
      </c>
      <c r="H21" s="15">
        <f t="shared" si="2"/>
        <v>71.316999999999993</v>
      </c>
      <c r="I21" s="25">
        <f t="shared" si="3"/>
        <v>16</v>
      </c>
      <c r="J21" s="39"/>
    </row>
    <row r="22" spans="1:10" s="40" customFormat="1" ht="23.1" customHeight="1">
      <c r="A22" s="18" t="s">
        <v>392</v>
      </c>
      <c r="B22" s="19" t="s">
        <v>409</v>
      </c>
      <c r="C22" s="19" t="s">
        <v>835</v>
      </c>
      <c r="D22" s="20">
        <v>130.5</v>
      </c>
      <c r="E22" s="21">
        <f t="shared" si="0"/>
        <v>32.625</v>
      </c>
      <c r="F22" s="21">
        <v>0</v>
      </c>
      <c r="G22" s="21">
        <f t="shared" si="1"/>
        <v>0</v>
      </c>
      <c r="H22" s="21">
        <f t="shared" si="2"/>
        <v>32.625</v>
      </c>
      <c r="I22" s="28">
        <f t="shared" si="3"/>
        <v>17</v>
      </c>
      <c r="J22" s="85" t="s">
        <v>258</v>
      </c>
    </row>
    <row r="24" spans="1:10" s="5" customFormat="1" ht="18.75">
      <c r="A24" s="5" t="s">
        <v>93</v>
      </c>
      <c r="B24" s="84"/>
      <c r="C24" s="5" t="s">
        <v>94</v>
      </c>
      <c r="D24" s="84"/>
      <c r="E24" s="84" t="s">
        <v>95</v>
      </c>
    </row>
    <row r="25" spans="1:10" s="5" customFormat="1" ht="18.75">
      <c r="A25" s="5" t="s">
        <v>96</v>
      </c>
      <c r="B25" s="84"/>
      <c r="D25" s="84"/>
      <c r="E25" s="84" t="s">
        <v>97</v>
      </c>
    </row>
    <row r="26" spans="1:10" s="5" customFormat="1" ht="18.75">
      <c r="B26" s="84"/>
      <c r="D26" s="187">
        <v>44383</v>
      </c>
      <c r="E26" s="188"/>
      <c r="F26" s="188"/>
      <c r="G26" s="188"/>
    </row>
  </sheetData>
  <mergeCells count="6">
    <mergeCell ref="D26:G26"/>
    <mergeCell ref="A1:J1"/>
    <mergeCell ref="A2:J2"/>
    <mergeCell ref="A3:B3"/>
    <mergeCell ref="C3:E3"/>
    <mergeCell ref="F3:G3"/>
  </mergeCells>
  <phoneticPr fontId="55"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28.xml><?xml version="1.0" encoding="utf-8"?>
<worksheet xmlns="http://schemas.openxmlformats.org/spreadsheetml/2006/main" xmlns:r="http://schemas.openxmlformats.org/officeDocument/2006/relationships">
  <dimension ref="A1:J16"/>
  <sheetViews>
    <sheetView workbookViewId="0">
      <selection activeCell="C6" sqref="C6:C9"/>
    </sheetView>
  </sheetViews>
  <sheetFormatPr defaultColWidth="9" defaultRowHeight="13.5"/>
  <cols>
    <col min="1" max="1" width="18.5" customWidth="1"/>
    <col min="2" max="2" width="10.25" customWidth="1"/>
    <col min="3" max="3" width="25.625" customWidth="1"/>
    <col min="5" max="5" width="15.75" customWidth="1"/>
    <col min="6" max="6" width="9.75" customWidth="1"/>
    <col min="7" max="7" width="12.875" customWidth="1"/>
    <col min="8" max="8" width="9.25"/>
    <col min="10" max="10" width="9.75" customWidth="1"/>
  </cols>
  <sheetData>
    <row r="1" spans="1:10" s="1" customFormat="1" ht="42" customHeight="1">
      <c r="A1" s="176" t="s">
        <v>410</v>
      </c>
      <c r="B1" s="176"/>
      <c r="C1" s="176"/>
      <c r="D1" s="176"/>
      <c r="E1" s="176"/>
      <c r="F1" s="176"/>
      <c r="G1" s="176"/>
      <c r="H1" s="176"/>
      <c r="I1" s="176"/>
      <c r="J1" s="176"/>
    </row>
    <row r="2" spans="1:10" s="2" customFormat="1" ht="53.25" customHeight="1">
      <c r="A2" s="177" t="s">
        <v>1</v>
      </c>
      <c r="B2" s="177"/>
      <c r="C2" s="177"/>
      <c r="D2" s="177"/>
      <c r="E2" s="177"/>
      <c r="F2" s="177"/>
      <c r="G2" s="177"/>
      <c r="H2" s="177"/>
      <c r="I2" s="177"/>
      <c r="J2" s="177"/>
    </row>
    <row r="3" spans="1:10" s="3" customFormat="1" ht="34.5" customHeight="1">
      <c r="A3" s="183" t="s">
        <v>411</v>
      </c>
      <c r="B3" s="183"/>
      <c r="C3" s="184" t="s">
        <v>329</v>
      </c>
      <c r="D3" s="184"/>
      <c r="E3" s="184"/>
      <c r="F3" s="184" t="s">
        <v>249</v>
      </c>
      <c r="G3" s="184"/>
      <c r="H3" s="6"/>
    </row>
    <row r="4" spans="1:10" s="1" customFormat="1" ht="28.5">
      <c r="A4" s="7" t="s">
        <v>5</v>
      </c>
      <c r="B4" s="8" t="s">
        <v>6</v>
      </c>
      <c r="C4" s="8" t="s">
        <v>7</v>
      </c>
      <c r="D4" s="8" t="s">
        <v>8</v>
      </c>
      <c r="E4" s="8" t="s">
        <v>9</v>
      </c>
      <c r="F4" s="8" t="s">
        <v>10</v>
      </c>
      <c r="G4" s="8" t="s">
        <v>11</v>
      </c>
      <c r="H4" s="8" t="s">
        <v>12</v>
      </c>
      <c r="I4" s="8" t="s">
        <v>13</v>
      </c>
      <c r="J4" s="23" t="s">
        <v>14</v>
      </c>
    </row>
    <row r="5" spans="1:10" s="1" customFormat="1" ht="30.75" customHeight="1">
      <c r="A5" s="9" t="s">
        <v>21</v>
      </c>
      <c r="B5" s="10" t="s">
        <v>22</v>
      </c>
      <c r="C5" s="10" t="s">
        <v>23</v>
      </c>
      <c r="D5" s="11">
        <v>1</v>
      </c>
      <c r="E5" s="10" t="s">
        <v>412</v>
      </c>
      <c r="F5" s="72">
        <v>3</v>
      </c>
      <c r="G5" s="73" t="s">
        <v>413</v>
      </c>
      <c r="H5" s="73" t="s">
        <v>124</v>
      </c>
      <c r="I5" s="72">
        <v>6</v>
      </c>
      <c r="J5" s="80">
        <v>7</v>
      </c>
    </row>
    <row r="6" spans="1:10" s="1" customFormat="1" ht="30.75" customHeight="1">
      <c r="A6" s="74" t="s">
        <v>414</v>
      </c>
      <c r="B6" s="13" t="s">
        <v>415</v>
      </c>
      <c r="C6" s="13" t="s">
        <v>836</v>
      </c>
      <c r="D6" s="14">
        <v>143.5</v>
      </c>
      <c r="E6" s="75">
        <f t="shared" ref="E6:E9" si="0">D6*0.25</f>
        <v>35.875</v>
      </c>
      <c r="F6" s="15">
        <v>88.76</v>
      </c>
      <c r="G6" s="15">
        <f t="shared" ref="G6:G9" si="1">F6*0.5</f>
        <v>44.38</v>
      </c>
      <c r="H6" s="15">
        <f t="shared" ref="H6:H9" si="2">E6+G6</f>
        <v>80.254999999999995</v>
      </c>
      <c r="I6" s="25">
        <f t="shared" ref="I6:I9" si="3">RANK(H6,$H$6:$H$9)</f>
        <v>1</v>
      </c>
      <c r="J6" s="80" t="s">
        <v>32</v>
      </c>
    </row>
    <row r="7" spans="1:10" s="1" customFormat="1" ht="30.75" customHeight="1">
      <c r="A7" s="10" t="s">
        <v>414</v>
      </c>
      <c r="B7" s="76" t="s">
        <v>416</v>
      </c>
      <c r="C7" s="76" t="s">
        <v>837</v>
      </c>
      <c r="D7" s="77">
        <v>120.5</v>
      </c>
      <c r="E7" s="75">
        <f t="shared" si="0"/>
        <v>30.125</v>
      </c>
      <c r="F7" s="15">
        <v>84.12</v>
      </c>
      <c r="G7" s="15">
        <f t="shared" si="1"/>
        <v>42.06</v>
      </c>
      <c r="H7" s="15">
        <f t="shared" si="2"/>
        <v>72.185000000000002</v>
      </c>
      <c r="I7" s="25">
        <f t="shared" si="3"/>
        <v>2</v>
      </c>
      <c r="J7" s="80" t="s">
        <v>32</v>
      </c>
    </row>
    <row r="8" spans="1:10" s="1" customFormat="1" ht="30.75" customHeight="1">
      <c r="A8" s="74" t="s">
        <v>414</v>
      </c>
      <c r="B8" s="76" t="s">
        <v>417</v>
      </c>
      <c r="C8" s="76" t="s">
        <v>838</v>
      </c>
      <c r="D8" s="77">
        <v>120</v>
      </c>
      <c r="E8" s="75">
        <f t="shared" si="0"/>
        <v>30</v>
      </c>
      <c r="F8" s="15">
        <v>78.56</v>
      </c>
      <c r="G8" s="15">
        <f t="shared" si="1"/>
        <v>39.28</v>
      </c>
      <c r="H8" s="15">
        <f t="shared" si="2"/>
        <v>69.28</v>
      </c>
      <c r="I8" s="25">
        <f t="shared" si="3"/>
        <v>3</v>
      </c>
      <c r="J8" s="24" t="s">
        <v>32</v>
      </c>
    </row>
    <row r="9" spans="1:10" s="4" customFormat="1" ht="35.25" customHeight="1">
      <c r="A9" s="30" t="s">
        <v>414</v>
      </c>
      <c r="B9" s="19" t="s">
        <v>418</v>
      </c>
      <c r="C9" s="19" t="s">
        <v>839</v>
      </c>
      <c r="D9" s="20">
        <v>82</v>
      </c>
      <c r="E9" s="21">
        <f t="shared" si="0"/>
        <v>20.5</v>
      </c>
      <c r="F9" s="21">
        <v>80.180000000000007</v>
      </c>
      <c r="G9" s="21">
        <f t="shared" si="1"/>
        <v>40.090000000000003</v>
      </c>
      <c r="H9" s="21">
        <f t="shared" si="2"/>
        <v>60.59</v>
      </c>
      <c r="I9" s="28">
        <f t="shared" si="3"/>
        <v>4</v>
      </c>
      <c r="J9" s="34"/>
    </row>
    <row r="11" spans="1:10" s="5" customFormat="1" ht="18.75">
      <c r="A11" s="5" t="s">
        <v>93</v>
      </c>
      <c r="C11" s="5" t="s">
        <v>94</v>
      </c>
      <c r="E11" s="5" t="s">
        <v>95</v>
      </c>
    </row>
    <row r="12" spans="1:10" s="5" customFormat="1" ht="18.75"/>
    <row r="13" spans="1:10" s="5" customFormat="1" ht="18.75">
      <c r="A13" s="5" t="s">
        <v>96</v>
      </c>
      <c r="E13" s="5" t="s">
        <v>97</v>
      </c>
    </row>
    <row r="14" spans="1:10" s="5" customFormat="1" ht="18.75"/>
    <row r="15" spans="1:10" s="5" customFormat="1" ht="18.75"/>
    <row r="16" spans="1:10" s="5" customFormat="1" ht="18.75">
      <c r="D16" s="187">
        <v>44383</v>
      </c>
      <c r="E16" s="188"/>
      <c r="F16" s="188"/>
      <c r="G16" s="188"/>
    </row>
  </sheetData>
  <mergeCells count="6">
    <mergeCell ref="D16:G16"/>
    <mergeCell ref="A1:J1"/>
    <mergeCell ref="A2:J2"/>
    <mergeCell ref="A3:B3"/>
    <mergeCell ref="C3:E3"/>
    <mergeCell ref="F3:G3"/>
  </mergeCells>
  <phoneticPr fontId="55"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29.xml><?xml version="1.0" encoding="utf-8"?>
<worksheet xmlns="http://schemas.openxmlformats.org/spreadsheetml/2006/main" xmlns:r="http://schemas.openxmlformats.org/officeDocument/2006/relationships">
  <dimension ref="A1:J16"/>
  <sheetViews>
    <sheetView workbookViewId="0">
      <selection activeCell="C6" sqref="C6:C9"/>
    </sheetView>
  </sheetViews>
  <sheetFormatPr defaultColWidth="9" defaultRowHeight="13.5"/>
  <cols>
    <col min="1" max="1" width="18.5" customWidth="1"/>
    <col min="2" max="2" width="9" customWidth="1"/>
    <col min="3" max="3" width="22.625" customWidth="1"/>
    <col min="4" max="4" width="10.375" customWidth="1"/>
    <col min="5" max="5" width="12.375" customWidth="1"/>
    <col min="6" max="6" width="11.375" customWidth="1"/>
    <col min="7" max="7" width="12.375" customWidth="1"/>
    <col min="8" max="8" width="12.125" customWidth="1"/>
    <col min="10" max="10" width="10" customWidth="1"/>
  </cols>
  <sheetData>
    <row r="1" spans="1:10" s="1" customFormat="1" ht="42" customHeight="1">
      <c r="A1" s="176" t="s">
        <v>419</v>
      </c>
      <c r="B1" s="176"/>
      <c r="C1" s="176"/>
      <c r="D1" s="176"/>
      <c r="E1" s="176"/>
      <c r="F1" s="176"/>
      <c r="G1" s="176"/>
      <c r="H1" s="176"/>
      <c r="I1" s="176"/>
      <c r="J1" s="176"/>
    </row>
    <row r="2" spans="1:10" s="2" customFormat="1" ht="42" customHeight="1">
      <c r="A2" s="177" t="s">
        <v>1</v>
      </c>
      <c r="B2" s="177"/>
      <c r="C2" s="177"/>
      <c r="D2" s="177"/>
      <c r="E2" s="177"/>
      <c r="F2" s="177"/>
      <c r="G2" s="177"/>
      <c r="H2" s="177"/>
      <c r="I2" s="177"/>
      <c r="J2" s="177"/>
    </row>
    <row r="3" spans="1:10" s="3" customFormat="1" ht="34.5" customHeight="1">
      <c r="A3" s="183" t="s">
        <v>420</v>
      </c>
      <c r="B3" s="183"/>
      <c r="C3" s="184" t="s">
        <v>329</v>
      </c>
      <c r="D3" s="184"/>
      <c r="E3" s="184"/>
      <c r="F3" s="184" t="s">
        <v>320</v>
      </c>
      <c r="G3" s="184"/>
      <c r="H3" s="6"/>
    </row>
    <row r="4" spans="1:10" s="1" customFormat="1" ht="28.5">
      <c r="A4" s="7" t="s">
        <v>5</v>
      </c>
      <c r="B4" s="8" t="s">
        <v>6</v>
      </c>
      <c r="C4" s="8" t="s">
        <v>7</v>
      </c>
      <c r="D4" s="8" t="s">
        <v>8</v>
      </c>
      <c r="E4" s="8" t="s">
        <v>9</v>
      </c>
      <c r="F4" s="8" t="s">
        <v>10</v>
      </c>
      <c r="G4" s="8" t="s">
        <v>11</v>
      </c>
      <c r="H4" s="8" t="s">
        <v>102</v>
      </c>
      <c r="I4" s="8" t="s">
        <v>13</v>
      </c>
      <c r="J4" s="23" t="s">
        <v>14</v>
      </c>
    </row>
    <row r="5" spans="1:10" s="1" customFormat="1" ht="30.75" customHeight="1">
      <c r="A5" s="102" t="s">
        <v>21</v>
      </c>
      <c r="B5" s="10" t="s">
        <v>22</v>
      </c>
      <c r="C5" s="10" t="s">
        <v>23</v>
      </c>
      <c r="D5" s="11">
        <v>1</v>
      </c>
      <c r="E5" s="10" t="s">
        <v>122</v>
      </c>
      <c r="F5" s="11">
        <v>3</v>
      </c>
      <c r="G5" s="10" t="s">
        <v>123</v>
      </c>
      <c r="H5" s="73" t="s">
        <v>124</v>
      </c>
      <c r="I5" s="72">
        <v>6</v>
      </c>
      <c r="J5" s="80">
        <v>7</v>
      </c>
    </row>
    <row r="6" spans="1:10" s="1" customFormat="1" ht="30.75" customHeight="1">
      <c r="A6" s="103" t="s">
        <v>294</v>
      </c>
      <c r="B6" s="62" t="s">
        <v>421</v>
      </c>
      <c r="C6" s="62" t="s">
        <v>840</v>
      </c>
      <c r="D6" s="63">
        <v>164.5</v>
      </c>
      <c r="E6" s="104">
        <f t="shared" ref="E6:E9" si="0">D6*0.25</f>
        <v>41.125</v>
      </c>
      <c r="F6" s="104">
        <v>87.738</v>
      </c>
      <c r="G6" s="104">
        <f t="shared" ref="G6:G9" si="1">F6*0.5</f>
        <v>43.869</v>
      </c>
      <c r="H6" s="64">
        <f t="shared" ref="H6:H9" si="2">E6+G6</f>
        <v>84.994</v>
      </c>
      <c r="I6" s="69">
        <f t="shared" ref="I6:I9" si="3">RANK(H6,$H$6:$H$9)</f>
        <v>1</v>
      </c>
      <c r="J6" s="94" t="s">
        <v>32</v>
      </c>
    </row>
    <row r="7" spans="1:10" s="1" customFormat="1" ht="30.75" customHeight="1">
      <c r="A7" s="61" t="s">
        <v>294</v>
      </c>
      <c r="B7" s="88" t="s">
        <v>422</v>
      </c>
      <c r="C7" s="88" t="s">
        <v>841</v>
      </c>
      <c r="D7" s="89">
        <v>134</v>
      </c>
      <c r="E7" s="64">
        <f t="shared" si="0"/>
        <v>33.5</v>
      </c>
      <c r="F7" s="64">
        <v>86.662000000000006</v>
      </c>
      <c r="G7" s="64">
        <f t="shared" si="1"/>
        <v>43.331000000000003</v>
      </c>
      <c r="H7" s="64">
        <f t="shared" si="2"/>
        <v>76.831000000000003</v>
      </c>
      <c r="I7" s="69">
        <f t="shared" si="3"/>
        <v>2</v>
      </c>
      <c r="J7" s="94" t="s">
        <v>32</v>
      </c>
    </row>
    <row r="8" spans="1:10" s="1" customFormat="1" ht="30.75" customHeight="1">
      <c r="A8" s="103" t="s">
        <v>294</v>
      </c>
      <c r="B8" s="88" t="s">
        <v>423</v>
      </c>
      <c r="C8" s="88" t="s">
        <v>842</v>
      </c>
      <c r="D8" s="89">
        <v>130</v>
      </c>
      <c r="E8" s="104">
        <f t="shared" si="0"/>
        <v>32.5</v>
      </c>
      <c r="F8" s="104">
        <v>86.656000000000006</v>
      </c>
      <c r="G8" s="104">
        <f t="shared" si="1"/>
        <v>43.328000000000003</v>
      </c>
      <c r="H8" s="104">
        <f t="shared" si="2"/>
        <v>75.828000000000003</v>
      </c>
      <c r="I8" s="105">
        <f t="shared" si="3"/>
        <v>3</v>
      </c>
      <c r="J8" s="106"/>
    </row>
    <row r="9" spans="1:10" s="44" customFormat="1" ht="31.5" customHeight="1">
      <c r="A9" s="65" t="s">
        <v>294</v>
      </c>
      <c r="B9" s="92" t="s">
        <v>424</v>
      </c>
      <c r="C9" s="92" t="s">
        <v>594</v>
      </c>
      <c r="D9" s="93">
        <v>119</v>
      </c>
      <c r="E9" s="56">
        <f t="shared" si="0"/>
        <v>29.75</v>
      </c>
      <c r="F9" s="56">
        <v>84.046000000000006</v>
      </c>
      <c r="G9" s="56">
        <f t="shared" si="1"/>
        <v>42.023000000000003</v>
      </c>
      <c r="H9" s="56">
        <f t="shared" si="2"/>
        <v>71.772999999999996</v>
      </c>
      <c r="I9" s="57">
        <f t="shared" si="3"/>
        <v>4</v>
      </c>
      <c r="J9" s="58"/>
    </row>
    <row r="11" spans="1:10" s="45" customFormat="1" ht="18.75">
      <c r="A11" s="45" t="s">
        <v>93</v>
      </c>
      <c r="C11" s="45" t="s">
        <v>94</v>
      </c>
      <c r="E11" s="45" t="s">
        <v>95</v>
      </c>
    </row>
    <row r="12" spans="1:10" s="45" customFormat="1" ht="18.75"/>
    <row r="13" spans="1:10" s="45" customFormat="1" ht="18.75">
      <c r="A13" s="45" t="s">
        <v>96</v>
      </c>
      <c r="E13" s="45" t="s">
        <v>97</v>
      </c>
    </row>
    <row r="14" spans="1:10" s="45" customFormat="1" ht="18.75"/>
    <row r="15" spans="1:10" s="45" customFormat="1" ht="18.75"/>
    <row r="16" spans="1:10" s="45" customFormat="1" ht="18.75">
      <c r="D16" s="185">
        <v>44383</v>
      </c>
      <c r="E16" s="186"/>
      <c r="F16" s="186"/>
      <c r="G16" s="186"/>
    </row>
  </sheetData>
  <mergeCells count="6">
    <mergeCell ref="D16:G16"/>
    <mergeCell ref="A1:J1"/>
    <mergeCell ref="A2:J2"/>
    <mergeCell ref="A3:B3"/>
    <mergeCell ref="C3:E3"/>
    <mergeCell ref="F3:G3"/>
  </mergeCells>
  <phoneticPr fontId="55"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3.xml><?xml version="1.0" encoding="utf-8"?>
<worksheet xmlns="http://schemas.openxmlformats.org/spreadsheetml/2006/main" xmlns:r="http://schemas.openxmlformats.org/officeDocument/2006/relationships">
  <dimension ref="A1:J21"/>
  <sheetViews>
    <sheetView workbookViewId="0">
      <selection activeCell="C6" sqref="C6"/>
    </sheetView>
  </sheetViews>
  <sheetFormatPr defaultColWidth="9" defaultRowHeight="13.5"/>
  <cols>
    <col min="1" max="1" width="15.875" customWidth="1"/>
    <col min="2" max="2" width="14.625" style="60" customWidth="1"/>
    <col min="3" max="3" width="26.125" customWidth="1"/>
    <col min="4" max="4" width="12.125" style="60" customWidth="1"/>
    <col min="5" max="5" width="14" style="60" customWidth="1"/>
    <col min="6" max="6" width="11.125" customWidth="1"/>
    <col min="7" max="7" width="12.625" customWidth="1"/>
    <col min="8" max="8" width="11.25" customWidth="1"/>
  </cols>
  <sheetData>
    <row r="1" spans="1:10" s="1" customFormat="1" ht="27.75" customHeight="1">
      <c r="A1" s="176" t="s">
        <v>119</v>
      </c>
      <c r="B1" s="176"/>
      <c r="C1" s="176"/>
      <c r="D1" s="176"/>
      <c r="E1" s="176"/>
      <c r="F1" s="176"/>
      <c r="G1" s="176"/>
      <c r="H1" s="176"/>
      <c r="I1" s="176"/>
      <c r="J1" s="176"/>
    </row>
    <row r="2" spans="1:10" s="2" customFormat="1" ht="35.25" customHeight="1">
      <c r="A2" s="177" t="s">
        <v>1</v>
      </c>
      <c r="B2" s="177"/>
      <c r="C2" s="177"/>
      <c r="D2" s="177"/>
      <c r="E2" s="177"/>
      <c r="F2" s="177"/>
      <c r="G2" s="177"/>
      <c r="H2" s="177"/>
      <c r="I2" s="177"/>
      <c r="J2" s="177"/>
    </row>
    <row r="3" spans="1:10" s="3" customFormat="1" ht="24.75" customHeight="1">
      <c r="A3" s="183" t="s">
        <v>120</v>
      </c>
      <c r="B3" s="183"/>
      <c r="C3" s="184" t="s">
        <v>121</v>
      </c>
      <c r="D3" s="184"/>
      <c r="E3" s="184"/>
      <c r="F3" s="184" t="s">
        <v>101</v>
      </c>
      <c r="G3" s="184"/>
      <c r="H3" s="6"/>
    </row>
    <row r="4" spans="1:10" s="1" customFormat="1" ht="28.5">
      <c r="A4" s="7" t="s">
        <v>5</v>
      </c>
      <c r="B4" s="8" t="s">
        <v>6</v>
      </c>
      <c r="C4" s="8" t="s">
        <v>7</v>
      </c>
      <c r="D4" s="8" t="s">
        <v>8</v>
      </c>
      <c r="E4" s="8" t="s">
        <v>9</v>
      </c>
      <c r="F4" s="8" t="s">
        <v>10</v>
      </c>
      <c r="G4" s="8" t="s">
        <v>11</v>
      </c>
      <c r="H4" s="8" t="s">
        <v>12</v>
      </c>
      <c r="I4" s="8" t="s">
        <v>13</v>
      </c>
      <c r="J4" s="23" t="s">
        <v>14</v>
      </c>
    </row>
    <row r="5" spans="1:10" s="1" customFormat="1" ht="20.100000000000001" customHeight="1">
      <c r="A5" s="9" t="s">
        <v>21</v>
      </c>
      <c r="B5" s="10" t="s">
        <v>22</v>
      </c>
      <c r="C5" s="10" t="s">
        <v>23</v>
      </c>
      <c r="D5" s="11">
        <v>1</v>
      </c>
      <c r="E5" s="10" t="s">
        <v>122</v>
      </c>
      <c r="F5" s="11">
        <v>3</v>
      </c>
      <c r="G5" s="10" t="s">
        <v>123</v>
      </c>
      <c r="H5" s="10" t="s">
        <v>124</v>
      </c>
      <c r="I5" s="11">
        <v>6</v>
      </c>
      <c r="J5" s="24">
        <v>7</v>
      </c>
    </row>
    <row r="6" spans="1:10" s="59" customFormat="1" ht="20.100000000000001" customHeight="1">
      <c r="A6" s="61" t="s">
        <v>125</v>
      </c>
      <c r="B6" s="88" t="s">
        <v>126</v>
      </c>
      <c r="C6" s="88" t="s">
        <v>635</v>
      </c>
      <c r="D6" s="89">
        <v>156.5</v>
      </c>
      <c r="E6" s="64">
        <f t="shared" ref="E6:E18" si="0">D6*0.25</f>
        <v>39.125</v>
      </c>
      <c r="F6" s="64">
        <v>84.266999999999996</v>
      </c>
      <c r="G6" s="64">
        <f t="shared" ref="G6:G18" si="1">F6*0.5</f>
        <v>42.133499999999998</v>
      </c>
      <c r="H6" s="64">
        <f t="shared" ref="H6:H18" si="2">E6+G6</f>
        <v>81.258499999999998</v>
      </c>
      <c r="I6" s="69">
        <f t="shared" ref="I6:I18" si="3">RANK(H6,$H$6:$H$18)</f>
        <v>1</v>
      </c>
      <c r="J6" s="70" t="s">
        <v>32</v>
      </c>
    </row>
    <row r="7" spans="1:10" s="59" customFormat="1" ht="20.100000000000001" customHeight="1">
      <c r="A7" s="61" t="s">
        <v>125</v>
      </c>
      <c r="B7" s="88" t="s">
        <v>127</v>
      </c>
      <c r="C7" s="88" t="s">
        <v>636</v>
      </c>
      <c r="D7" s="89">
        <v>137.5</v>
      </c>
      <c r="E7" s="64">
        <f t="shared" si="0"/>
        <v>34.375</v>
      </c>
      <c r="F7" s="64">
        <v>86.73</v>
      </c>
      <c r="G7" s="64">
        <f t="shared" si="1"/>
        <v>43.365000000000002</v>
      </c>
      <c r="H7" s="64">
        <f t="shared" si="2"/>
        <v>77.739999999999995</v>
      </c>
      <c r="I7" s="69">
        <f t="shared" si="3"/>
        <v>2</v>
      </c>
      <c r="J7" s="70" t="s">
        <v>32</v>
      </c>
    </row>
    <row r="8" spans="1:10" s="59" customFormat="1" ht="20.100000000000001" customHeight="1">
      <c r="A8" s="61" t="s">
        <v>125</v>
      </c>
      <c r="B8" s="88" t="s">
        <v>128</v>
      </c>
      <c r="C8" s="88" t="s">
        <v>637</v>
      </c>
      <c r="D8" s="89">
        <v>131.5</v>
      </c>
      <c r="E8" s="64">
        <f t="shared" si="0"/>
        <v>32.875</v>
      </c>
      <c r="F8" s="64">
        <v>84.367000000000004</v>
      </c>
      <c r="G8" s="64">
        <f t="shared" si="1"/>
        <v>42.183500000000002</v>
      </c>
      <c r="H8" s="64">
        <f t="shared" si="2"/>
        <v>75.058499999999995</v>
      </c>
      <c r="I8" s="69">
        <f t="shared" si="3"/>
        <v>3</v>
      </c>
      <c r="J8" s="70" t="s">
        <v>32</v>
      </c>
    </row>
    <row r="9" spans="1:10" s="59" customFormat="1" ht="20.100000000000001" customHeight="1">
      <c r="A9" s="61" t="s">
        <v>125</v>
      </c>
      <c r="B9" s="88" t="s">
        <v>129</v>
      </c>
      <c r="C9" s="88" t="s">
        <v>638</v>
      </c>
      <c r="D9" s="89">
        <v>129.5</v>
      </c>
      <c r="E9" s="64">
        <f t="shared" si="0"/>
        <v>32.375</v>
      </c>
      <c r="F9" s="64">
        <v>84.677000000000007</v>
      </c>
      <c r="G9" s="64">
        <f t="shared" si="1"/>
        <v>42.338500000000003</v>
      </c>
      <c r="H9" s="64">
        <f t="shared" si="2"/>
        <v>74.713499999999996</v>
      </c>
      <c r="I9" s="69">
        <f t="shared" si="3"/>
        <v>4</v>
      </c>
      <c r="J9" s="70" t="s">
        <v>32</v>
      </c>
    </row>
    <row r="10" spans="1:10" s="59" customFormat="1" ht="20.100000000000001" customHeight="1">
      <c r="A10" s="61" t="s">
        <v>125</v>
      </c>
      <c r="B10" s="88" t="s">
        <v>130</v>
      </c>
      <c r="C10" s="88" t="s">
        <v>639</v>
      </c>
      <c r="D10" s="89">
        <v>126</v>
      </c>
      <c r="E10" s="64">
        <f t="shared" si="0"/>
        <v>31.5</v>
      </c>
      <c r="F10" s="64">
        <v>86.126999999999995</v>
      </c>
      <c r="G10" s="64">
        <f t="shared" si="1"/>
        <v>43.063499999999998</v>
      </c>
      <c r="H10" s="64">
        <f t="shared" si="2"/>
        <v>74.563500000000005</v>
      </c>
      <c r="I10" s="69">
        <f t="shared" si="3"/>
        <v>5</v>
      </c>
      <c r="J10" s="70" t="s">
        <v>32</v>
      </c>
    </row>
    <row r="11" spans="1:10" s="59" customFormat="1" ht="20.100000000000001" customHeight="1">
      <c r="A11" s="61" t="s">
        <v>125</v>
      </c>
      <c r="B11" s="88" t="s">
        <v>131</v>
      </c>
      <c r="C11" s="88" t="s">
        <v>640</v>
      </c>
      <c r="D11" s="89">
        <v>124.5</v>
      </c>
      <c r="E11" s="64">
        <f t="shared" si="0"/>
        <v>31.125</v>
      </c>
      <c r="F11" s="64">
        <v>84</v>
      </c>
      <c r="G11" s="64">
        <f t="shared" si="1"/>
        <v>42</v>
      </c>
      <c r="H11" s="64">
        <f t="shared" si="2"/>
        <v>73.125</v>
      </c>
      <c r="I11" s="69">
        <f t="shared" si="3"/>
        <v>6</v>
      </c>
      <c r="J11" s="108"/>
    </row>
    <row r="12" spans="1:10" s="59" customFormat="1" ht="20.100000000000001" customHeight="1">
      <c r="A12" s="61" t="s">
        <v>125</v>
      </c>
      <c r="B12" s="88" t="s">
        <v>132</v>
      </c>
      <c r="C12" s="88" t="s">
        <v>641</v>
      </c>
      <c r="D12" s="89">
        <v>107.5</v>
      </c>
      <c r="E12" s="64">
        <f t="shared" si="0"/>
        <v>26.875</v>
      </c>
      <c r="F12" s="64">
        <v>88.983000000000004</v>
      </c>
      <c r="G12" s="64">
        <f t="shared" si="1"/>
        <v>44.491500000000002</v>
      </c>
      <c r="H12" s="64">
        <f t="shared" si="2"/>
        <v>71.366500000000002</v>
      </c>
      <c r="I12" s="69">
        <f t="shared" si="3"/>
        <v>7</v>
      </c>
      <c r="J12" s="108"/>
    </row>
    <row r="13" spans="1:10" s="59" customFormat="1" ht="20.100000000000001" customHeight="1">
      <c r="A13" s="61" t="s">
        <v>125</v>
      </c>
      <c r="B13" s="88" t="s">
        <v>133</v>
      </c>
      <c r="C13" s="88" t="s">
        <v>642</v>
      </c>
      <c r="D13" s="89">
        <v>114.5</v>
      </c>
      <c r="E13" s="64">
        <f t="shared" si="0"/>
        <v>28.625</v>
      </c>
      <c r="F13" s="64">
        <v>83.14</v>
      </c>
      <c r="G13" s="64">
        <f t="shared" si="1"/>
        <v>41.57</v>
      </c>
      <c r="H13" s="64">
        <f t="shared" si="2"/>
        <v>70.194999999999993</v>
      </c>
      <c r="I13" s="69">
        <f t="shared" si="3"/>
        <v>8</v>
      </c>
      <c r="J13" s="108"/>
    </row>
    <row r="14" spans="1:10" s="59" customFormat="1" ht="20.100000000000001" customHeight="1">
      <c r="A14" s="61" t="s">
        <v>125</v>
      </c>
      <c r="B14" s="88" t="s">
        <v>134</v>
      </c>
      <c r="C14" s="88" t="s">
        <v>643</v>
      </c>
      <c r="D14" s="89">
        <v>112</v>
      </c>
      <c r="E14" s="64">
        <f t="shared" si="0"/>
        <v>28</v>
      </c>
      <c r="F14" s="64">
        <v>77.956999999999994</v>
      </c>
      <c r="G14" s="64">
        <f t="shared" si="1"/>
        <v>38.978499999999997</v>
      </c>
      <c r="H14" s="64">
        <f t="shared" si="2"/>
        <v>66.978499999999997</v>
      </c>
      <c r="I14" s="69">
        <f t="shared" si="3"/>
        <v>9</v>
      </c>
      <c r="J14" s="108"/>
    </row>
    <row r="15" spans="1:10" s="59" customFormat="1" ht="20.100000000000001" customHeight="1">
      <c r="A15" s="61" t="s">
        <v>125</v>
      </c>
      <c r="B15" s="88" t="s">
        <v>135</v>
      </c>
      <c r="C15" s="88" t="s">
        <v>644</v>
      </c>
      <c r="D15" s="89">
        <v>103.5</v>
      </c>
      <c r="E15" s="64">
        <f t="shared" si="0"/>
        <v>25.875</v>
      </c>
      <c r="F15" s="64">
        <v>80.373000000000005</v>
      </c>
      <c r="G15" s="64">
        <f t="shared" si="1"/>
        <v>40.186500000000002</v>
      </c>
      <c r="H15" s="64">
        <f t="shared" si="2"/>
        <v>66.061499999999995</v>
      </c>
      <c r="I15" s="69">
        <f t="shared" si="3"/>
        <v>10</v>
      </c>
      <c r="J15" s="108"/>
    </row>
    <row r="16" spans="1:10" s="59" customFormat="1" ht="20.100000000000001" customHeight="1">
      <c r="A16" s="61" t="s">
        <v>125</v>
      </c>
      <c r="B16" s="88" t="s">
        <v>136</v>
      </c>
      <c r="C16" s="88" t="s">
        <v>645</v>
      </c>
      <c r="D16" s="89">
        <v>104.5</v>
      </c>
      <c r="E16" s="64">
        <f t="shared" si="0"/>
        <v>26.125</v>
      </c>
      <c r="F16" s="64">
        <v>77.84</v>
      </c>
      <c r="G16" s="64">
        <f t="shared" si="1"/>
        <v>38.92</v>
      </c>
      <c r="H16" s="64">
        <f t="shared" si="2"/>
        <v>65.045000000000002</v>
      </c>
      <c r="I16" s="69">
        <f t="shared" si="3"/>
        <v>11</v>
      </c>
      <c r="J16" s="108"/>
    </row>
    <row r="17" spans="1:10" s="59" customFormat="1" ht="20.100000000000001" customHeight="1">
      <c r="A17" s="61" t="s">
        <v>125</v>
      </c>
      <c r="B17" s="88" t="s">
        <v>137</v>
      </c>
      <c r="C17" s="88" t="s">
        <v>646</v>
      </c>
      <c r="D17" s="89">
        <v>101</v>
      </c>
      <c r="E17" s="64">
        <f t="shared" si="0"/>
        <v>25.25</v>
      </c>
      <c r="F17" s="64"/>
      <c r="G17" s="64">
        <f t="shared" si="1"/>
        <v>0</v>
      </c>
      <c r="H17" s="64">
        <f t="shared" si="2"/>
        <v>25.25</v>
      </c>
      <c r="I17" s="69">
        <f t="shared" si="3"/>
        <v>12</v>
      </c>
      <c r="J17" s="108"/>
    </row>
    <row r="18" spans="1:10" s="59" customFormat="1" ht="20.100000000000001" customHeight="1">
      <c r="A18" s="65" t="s">
        <v>125</v>
      </c>
      <c r="B18" s="66" t="s">
        <v>138</v>
      </c>
      <c r="C18" s="66" t="s">
        <v>647</v>
      </c>
      <c r="D18" s="67">
        <v>92.5</v>
      </c>
      <c r="E18" s="56">
        <f t="shared" si="0"/>
        <v>23.125</v>
      </c>
      <c r="F18" s="56"/>
      <c r="G18" s="56">
        <f t="shared" si="1"/>
        <v>0</v>
      </c>
      <c r="H18" s="56">
        <f t="shared" si="2"/>
        <v>23.125</v>
      </c>
      <c r="I18" s="57">
        <f t="shared" si="3"/>
        <v>13</v>
      </c>
      <c r="J18" s="109"/>
    </row>
    <row r="20" spans="1:10" s="45" customFormat="1" ht="18.75">
      <c r="A20" s="45" t="s">
        <v>93</v>
      </c>
      <c r="B20" s="68"/>
      <c r="C20" s="45" t="s">
        <v>94</v>
      </c>
      <c r="D20" s="68"/>
      <c r="E20" s="68" t="s">
        <v>95</v>
      </c>
    </row>
    <row r="21" spans="1:10" s="45" customFormat="1" ht="18.75">
      <c r="A21" s="45" t="s">
        <v>96</v>
      </c>
      <c r="B21" s="68"/>
      <c r="D21" s="68"/>
      <c r="E21" s="68" t="s">
        <v>97</v>
      </c>
      <c r="H21" s="182">
        <v>44383</v>
      </c>
      <c r="I21" s="182"/>
      <c r="J21" s="182"/>
    </row>
  </sheetData>
  <mergeCells count="6">
    <mergeCell ref="H21:J21"/>
    <mergeCell ref="A1:J1"/>
    <mergeCell ref="A2:J2"/>
    <mergeCell ref="A3:B3"/>
    <mergeCell ref="C3:E3"/>
    <mergeCell ref="F3:G3"/>
  </mergeCells>
  <phoneticPr fontId="55"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30.xml><?xml version="1.0" encoding="utf-8"?>
<worksheet xmlns="http://schemas.openxmlformats.org/spreadsheetml/2006/main" xmlns:r="http://schemas.openxmlformats.org/officeDocument/2006/relationships">
  <dimension ref="A1:J15"/>
  <sheetViews>
    <sheetView workbookViewId="0">
      <selection activeCell="C6" sqref="C6"/>
    </sheetView>
  </sheetViews>
  <sheetFormatPr defaultColWidth="9" defaultRowHeight="13.5"/>
  <cols>
    <col min="1" max="1" width="12" customWidth="1"/>
    <col min="2" max="2" width="11.625" customWidth="1"/>
    <col min="3" max="3" width="21.875" customWidth="1"/>
    <col min="4" max="4" width="10.25" customWidth="1"/>
    <col min="5" max="5" width="14.625" customWidth="1"/>
    <col min="6" max="6" width="10.125" customWidth="1"/>
    <col min="7" max="7" width="13.75" customWidth="1"/>
    <col min="8" max="8" width="10.875" customWidth="1"/>
    <col min="10" max="10" width="10" customWidth="1"/>
  </cols>
  <sheetData>
    <row r="1" spans="1:10" s="1" customFormat="1" ht="42" customHeight="1">
      <c r="A1" s="176" t="s">
        <v>425</v>
      </c>
      <c r="B1" s="176"/>
      <c r="C1" s="176"/>
      <c r="D1" s="176"/>
      <c r="E1" s="176"/>
      <c r="F1" s="176"/>
      <c r="G1" s="176"/>
      <c r="H1" s="176"/>
      <c r="I1" s="176"/>
      <c r="J1" s="176"/>
    </row>
    <row r="2" spans="1:10" s="2" customFormat="1" ht="42" customHeight="1">
      <c r="A2" s="177" t="s">
        <v>1</v>
      </c>
      <c r="B2" s="177"/>
      <c r="C2" s="177"/>
      <c r="D2" s="177"/>
      <c r="E2" s="177"/>
      <c r="F2" s="177"/>
      <c r="G2" s="177"/>
      <c r="H2" s="177"/>
      <c r="I2" s="177"/>
      <c r="J2" s="177"/>
    </row>
    <row r="3" spans="1:10" s="3" customFormat="1" ht="34.5" customHeight="1">
      <c r="A3" s="183" t="s">
        <v>426</v>
      </c>
      <c r="B3" s="183"/>
      <c r="C3" s="184" t="s">
        <v>292</v>
      </c>
      <c r="D3" s="184"/>
      <c r="E3" s="184"/>
      <c r="F3" s="184" t="s">
        <v>320</v>
      </c>
      <c r="G3" s="184"/>
      <c r="H3" s="6"/>
    </row>
    <row r="4" spans="1:10" s="1" customFormat="1" ht="31.5" customHeight="1">
      <c r="A4" s="7" t="s">
        <v>5</v>
      </c>
      <c r="B4" s="8" t="s">
        <v>6</v>
      </c>
      <c r="C4" s="8" t="s">
        <v>7</v>
      </c>
      <c r="D4" s="8" t="s">
        <v>8</v>
      </c>
      <c r="E4" s="8" t="s">
        <v>9</v>
      </c>
      <c r="F4" s="8" t="s">
        <v>10</v>
      </c>
      <c r="G4" s="8" t="s">
        <v>11</v>
      </c>
      <c r="H4" s="8" t="s">
        <v>102</v>
      </c>
      <c r="I4" s="8" t="s">
        <v>13</v>
      </c>
      <c r="J4" s="23" t="s">
        <v>14</v>
      </c>
    </row>
    <row r="5" spans="1:10" s="1" customFormat="1" ht="30.75" customHeight="1">
      <c r="A5" s="9" t="s">
        <v>21</v>
      </c>
      <c r="B5" s="10" t="s">
        <v>22</v>
      </c>
      <c r="C5" s="10" t="s">
        <v>23</v>
      </c>
      <c r="D5" s="11">
        <v>1</v>
      </c>
      <c r="E5" s="10" t="s">
        <v>122</v>
      </c>
      <c r="F5" s="11">
        <v>3</v>
      </c>
      <c r="G5" s="10" t="s">
        <v>123</v>
      </c>
      <c r="H5" s="10" t="s">
        <v>124</v>
      </c>
      <c r="I5" s="11">
        <v>6</v>
      </c>
      <c r="J5" s="24">
        <v>7</v>
      </c>
    </row>
    <row r="6" spans="1:10" s="44" customFormat="1" ht="33.75" customHeight="1">
      <c r="A6" s="61" t="s">
        <v>427</v>
      </c>
      <c r="B6" s="62" t="s">
        <v>428</v>
      </c>
      <c r="C6" s="62" t="s">
        <v>843</v>
      </c>
      <c r="D6" s="63">
        <v>161.5</v>
      </c>
      <c r="E6" s="64">
        <f t="shared" ref="E6:E8" si="0">D6*0.25</f>
        <v>40.375</v>
      </c>
      <c r="F6" s="64">
        <v>90.022000000000006</v>
      </c>
      <c r="G6" s="64">
        <f t="shared" ref="G6:G8" si="1">F6*0.5</f>
        <v>45.011000000000003</v>
      </c>
      <c r="H6" s="64">
        <f t="shared" ref="H6:H8" si="2">E6+G6</f>
        <v>85.385999999999996</v>
      </c>
      <c r="I6" s="69">
        <f t="shared" ref="I6:I8" si="3">RANK(H6,$H$6:$H$8)</f>
        <v>1</v>
      </c>
      <c r="J6" s="94" t="s">
        <v>32</v>
      </c>
    </row>
    <row r="7" spans="1:10" s="44" customFormat="1" ht="33.75" customHeight="1">
      <c r="A7" s="61" t="s">
        <v>427</v>
      </c>
      <c r="B7" s="88" t="s">
        <v>429</v>
      </c>
      <c r="C7" s="88" t="s">
        <v>844</v>
      </c>
      <c r="D7" s="89">
        <v>117</v>
      </c>
      <c r="E7" s="64">
        <f t="shared" si="0"/>
        <v>29.25</v>
      </c>
      <c r="F7" s="64">
        <v>86.513999999999996</v>
      </c>
      <c r="G7" s="64">
        <f t="shared" si="1"/>
        <v>43.256999999999998</v>
      </c>
      <c r="H7" s="64">
        <f t="shared" si="2"/>
        <v>72.507000000000005</v>
      </c>
      <c r="I7" s="69">
        <f t="shared" si="3"/>
        <v>2</v>
      </c>
      <c r="J7" s="94" t="s">
        <v>32</v>
      </c>
    </row>
    <row r="8" spans="1:10" s="44" customFormat="1" ht="33.75" customHeight="1">
      <c r="A8" s="65" t="s">
        <v>427</v>
      </c>
      <c r="B8" s="66" t="s">
        <v>430</v>
      </c>
      <c r="C8" s="66" t="s">
        <v>845</v>
      </c>
      <c r="D8" s="67">
        <v>118.5</v>
      </c>
      <c r="E8" s="56">
        <f t="shared" si="0"/>
        <v>29.625</v>
      </c>
      <c r="F8" s="56">
        <v>85.058000000000007</v>
      </c>
      <c r="G8" s="56">
        <f t="shared" si="1"/>
        <v>42.529000000000003</v>
      </c>
      <c r="H8" s="56">
        <f t="shared" si="2"/>
        <v>72.153999999999996</v>
      </c>
      <c r="I8" s="57">
        <f t="shared" si="3"/>
        <v>3</v>
      </c>
      <c r="J8" s="58"/>
    </row>
    <row r="10" spans="1:10" s="45" customFormat="1" ht="18.75">
      <c r="A10" s="45" t="s">
        <v>93</v>
      </c>
      <c r="C10" s="45" t="s">
        <v>94</v>
      </c>
      <c r="E10" s="45" t="s">
        <v>95</v>
      </c>
    </row>
    <row r="11" spans="1:10" s="45" customFormat="1" ht="18.75"/>
    <row r="12" spans="1:10" s="45" customFormat="1" ht="18.75">
      <c r="A12" s="45" t="s">
        <v>96</v>
      </c>
      <c r="E12" s="45" t="s">
        <v>97</v>
      </c>
    </row>
    <row r="13" spans="1:10" s="45" customFormat="1" ht="18.75"/>
    <row r="14" spans="1:10" s="45" customFormat="1" ht="18.75"/>
    <row r="15" spans="1:10" s="45" customFormat="1" ht="18.75">
      <c r="D15" s="185">
        <v>44383</v>
      </c>
      <c r="E15" s="186"/>
      <c r="F15" s="186"/>
      <c r="G15" s="186"/>
    </row>
  </sheetData>
  <mergeCells count="6">
    <mergeCell ref="D15:G15"/>
    <mergeCell ref="A1:J1"/>
    <mergeCell ref="A2:J2"/>
    <mergeCell ref="A3:B3"/>
    <mergeCell ref="C3:E3"/>
    <mergeCell ref="F3:G3"/>
  </mergeCells>
  <phoneticPr fontId="55"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31.xml><?xml version="1.0" encoding="utf-8"?>
<worksheet xmlns="http://schemas.openxmlformats.org/spreadsheetml/2006/main" xmlns:r="http://schemas.openxmlformats.org/officeDocument/2006/relationships">
  <dimension ref="A1:J13"/>
  <sheetViews>
    <sheetView workbookViewId="0">
      <selection activeCell="C6" sqref="C6"/>
    </sheetView>
  </sheetViews>
  <sheetFormatPr defaultColWidth="9" defaultRowHeight="13.5"/>
  <cols>
    <col min="1" max="1" width="18.5" customWidth="1"/>
    <col min="2" max="2" width="10.875" customWidth="1"/>
    <col min="3" max="3" width="25.625" customWidth="1"/>
    <col min="4" max="4" width="10" customWidth="1"/>
    <col min="5" max="5" width="15.75" customWidth="1"/>
    <col min="6" max="6" width="10" customWidth="1"/>
    <col min="7" max="7" width="12.875" customWidth="1"/>
    <col min="8" max="8" width="10.5" customWidth="1"/>
    <col min="10" max="10" width="10" customWidth="1"/>
  </cols>
  <sheetData>
    <row r="1" spans="1:10" s="1" customFormat="1" ht="42" customHeight="1">
      <c r="A1" s="176" t="s">
        <v>431</v>
      </c>
      <c r="B1" s="176"/>
      <c r="C1" s="176"/>
      <c r="D1" s="176"/>
      <c r="E1" s="176"/>
      <c r="F1" s="176"/>
      <c r="G1" s="176"/>
      <c r="H1" s="176"/>
      <c r="I1" s="176"/>
      <c r="J1" s="176"/>
    </row>
    <row r="2" spans="1:10" s="2" customFormat="1" ht="53.25" customHeight="1">
      <c r="A2" s="177" t="s">
        <v>1</v>
      </c>
      <c r="B2" s="177"/>
      <c r="C2" s="177"/>
      <c r="D2" s="177"/>
      <c r="E2" s="177"/>
      <c r="F2" s="177"/>
      <c r="G2" s="177"/>
      <c r="H2" s="177"/>
      <c r="I2" s="177"/>
      <c r="J2" s="177"/>
    </row>
    <row r="3" spans="1:10" s="3" customFormat="1" ht="34.5" customHeight="1">
      <c r="A3" s="183" t="s">
        <v>432</v>
      </c>
      <c r="B3" s="183"/>
      <c r="C3" s="184" t="s">
        <v>353</v>
      </c>
      <c r="D3" s="184"/>
      <c r="E3" s="184"/>
      <c r="F3" s="184" t="s">
        <v>320</v>
      </c>
      <c r="G3" s="184"/>
      <c r="H3" s="6"/>
    </row>
    <row r="4" spans="1:10" s="1" customFormat="1" ht="30.75" customHeight="1">
      <c r="A4" s="7" t="s">
        <v>5</v>
      </c>
      <c r="B4" s="8" t="s">
        <v>6</v>
      </c>
      <c r="C4" s="8" t="s">
        <v>7</v>
      </c>
      <c r="D4" s="8" t="s">
        <v>8</v>
      </c>
      <c r="E4" s="8" t="s">
        <v>9</v>
      </c>
      <c r="F4" s="8" t="s">
        <v>10</v>
      </c>
      <c r="G4" s="8" t="s">
        <v>11</v>
      </c>
      <c r="H4" s="8" t="s">
        <v>102</v>
      </c>
      <c r="I4" s="8" t="s">
        <v>13</v>
      </c>
      <c r="J4" s="23" t="s">
        <v>14</v>
      </c>
    </row>
    <row r="5" spans="1:10" s="1" customFormat="1" ht="30.75" customHeight="1">
      <c r="A5" s="46" t="s">
        <v>21</v>
      </c>
      <c r="B5" s="47" t="s">
        <v>22</v>
      </c>
      <c r="C5" s="47" t="s">
        <v>23</v>
      </c>
      <c r="D5" s="48">
        <v>1</v>
      </c>
      <c r="E5" s="47" t="s">
        <v>412</v>
      </c>
      <c r="F5" s="48">
        <v>3</v>
      </c>
      <c r="G5" s="47" t="s">
        <v>413</v>
      </c>
      <c r="H5" s="47" t="s">
        <v>124</v>
      </c>
      <c r="I5" s="48">
        <v>6</v>
      </c>
      <c r="J5" s="53">
        <v>7</v>
      </c>
    </row>
    <row r="6" spans="1:10" s="44" customFormat="1" ht="35.25" customHeight="1">
      <c r="A6" s="49" t="s">
        <v>427</v>
      </c>
      <c r="B6" s="100" t="s">
        <v>433</v>
      </c>
      <c r="C6" s="100" t="s">
        <v>846</v>
      </c>
      <c r="D6" s="101">
        <v>118.5</v>
      </c>
      <c r="E6" s="52">
        <f>D6*0.25</f>
        <v>29.625</v>
      </c>
      <c r="F6" s="52">
        <v>90.703999999999994</v>
      </c>
      <c r="G6" s="52">
        <f>F6*0.5</f>
        <v>45.351999999999997</v>
      </c>
      <c r="H6" s="52">
        <f>E6+G6</f>
        <v>74.977000000000004</v>
      </c>
      <c r="I6" s="54">
        <f>RANK(H6,$H$6:$H$6)</f>
        <v>1</v>
      </c>
      <c r="J6" s="55" t="s">
        <v>32</v>
      </c>
    </row>
    <row r="8" spans="1:10" s="45" customFormat="1" ht="18.75">
      <c r="A8" s="45" t="s">
        <v>93</v>
      </c>
      <c r="C8" s="45" t="s">
        <v>94</v>
      </c>
      <c r="E8" s="45" t="s">
        <v>95</v>
      </c>
    </row>
    <row r="9" spans="1:10" s="45" customFormat="1" ht="18.75"/>
    <row r="10" spans="1:10" s="45" customFormat="1" ht="18.75">
      <c r="A10" s="45" t="s">
        <v>96</v>
      </c>
      <c r="E10" s="45" t="s">
        <v>97</v>
      </c>
    </row>
    <row r="11" spans="1:10" s="45" customFormat="1" ht="18.75"/>
    <row r="12" spans="1:10" s="45" customFormat="1" ht="18.75"/>
    <row r="13" spans="1:10" s="45" customFormat="1" ht="18.75">
      <c r="D13" s="185">
        <v>44383</v>
      </c>
      <c r="E13" s="186"/>
      <c r="F13" s="186"/>
      <c r="G13" s="186"/>
    </row>
  </sheetData>
  <mergeCells count="6">
    <mergeCell ref="D13:G13"/>
    <mergeCell ref="A1:J1"/>
    <mergeCell ref="A2:J2"/>
    <mergeCell ref="A3:B3"/>
    <mergeCell ref="C3:E3"/>
    <mergeCell ref="F3:G3"/>
  </mergeCells>
  <phoneticPr fontId="55"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32.xml><?xml version="1.0" encoding="utf-8"?>
<worksheet xmlns="http://schemas.openxmlformats.org/spreadsheetml/2006/main" xmlns:r="http://schemas.openxmlformats.org/officeDocument/2006/relationships">
  <dimension ref="A1:J11"/>
  <sheetViews>
    <sheetView workbookViewId="0">
      <selection activeCell="C6" sqref="C6"/>
    </sheetView>
  </sheetViews>
  <sheetFormatPr defaultColWidth="9" defaultRowHeight="13.5"/>
  <cols>
    <col min="1" max="1" width="15.875" customWidth="1"/>
    <col min="2" max="2" width="13.5" customWidth="1"/>
    <col min="3" max="3" width="24.125" customWidth="1"/>
    <col min="4" max="4" width="12" customWidth="1"/>
    <col min="5" max="5" width="13.375" customWidth="1"/>
    <col min="6" max="6" width="11.5" customWidth="1"/>
    <col min="7" max="7" width="13.375" customWidth="1"/>
    <col min="8" max="8" width="13.25" customWidth="1"/>
  </cols>
  <sheetData>
    <row r="1" spans="1:10" s="1" customFormat="1" ht="42" customHeight="1">
      <c r="A1" s="176" t="s">
        <v>434</v>
      </c>
      <c r="B1" s="176"/>
      <c r="C1" s="176"/>
      <c r="D1" s="176"/>
      <c r="E1" s="176"/>
      <c r="F1" s="176"/>
      <c r="G1" s="176"/>
      <c r="H1" s="176"/>
      <c r="I1" s="176"/>
      <c r="J1" s="176"/>
    </row>
    <row r="2" spans="1:10" s="2" customFormat="1" ht="42" customHeight="1">
      <c r="A2" s="177" t="s">
        <v>1</v>
      </c>
      <c r="B2" s="177"/>
      <c r="C2" s="177"/>
      <c r="D2" s="177"/>
      <c r="E2" s="177"/>
      <c r="F2" s="177"/>
      <c r="G2" s="177"/>
      <c r="H2" s="177"/>
      <c r="I2" s="177"/>
      <c r="J2" s="177"/>
    </row>
    <row r="3" spans="1:10" s="3" customFormat="1" ht="34.5" customHeight="1">
      <c r="A3" s="183" t="s">
        <v>435</v>
      </c>
      <c r="B3" s="183"/>
      <c r="C3" s="184" t="s">
        <v>292</v>
      </c>
      <c r="D3" s="184"/>
      <c r="E3" s="184"/>
      <c r="F3" s="191" t="s">
        <v>436</v>
      </c>
      <c r="G3" s="191"/>
      <c r="H3" s="191"/>
    </row>
    <row r="4" spans="1:10" s="1" customFormat="1" ht="34.5" customHeight="1">
      <c r="A4" s="7" t="s">
        <v>5</v>
      </c>
      <c r="B4" s="8" t="s">
        <v>6</v>
      </c>
      <c r="C4" s="8" t="s">
        <v>7</v>
      </c>
      <c r="D4" s="8" t="s">
        <v>8</v>
      </c>
      <c r="E4" s="8" t="s">
        <v>9</v>
      </c>
      <c r="F4" s="8" t="s">
        <v>10</v>
      </c>
      <c r="G4" s="8" t="s">
        <v>11</v>
      </c>
      <c r="H4" s="8" t="s">
        <v>12</v>
      </c>
      <c r="I4" s="8" t="s">
        <v>13</v>
      </c>
      <c r="J4" s="23" t="s">
        <v>14</v>
      </c>
    </row>
    <row r="5" spans="1:10" s="1" customFormat="1" ht="30.75" customHeight="1">
      <c r="A5" s="9" t="s">
        <v>21</v>
      </c>
      <c r="B5" s="10" t="s">
        <v>22</v>
      </c>
      <c r="C5" s="10" t="s">
        <v>23</v>
      </c>
      <c r="D5" s="11">
        <v>1</v>
      </c>
      <c r="E5" s="10" t="s">
        <v>305</v>
      </c>
      <c r="F5" s="11">
        <v>3</v>
      </c>
      <c r="G5" s="10" t="s">
        <v>306</v>
      </c>
      <c r="H5" s="10" t="s">
        <v>124</v>
      </c>
      <c r="I5" s="11">
        <v>6</v>
      </c>
      <c r="J5" s="24">
        <v>7</v>
      </c>
    </row>
    <row r="6" spans="1:10" s="40" customFormat="1" ht="30.75" customHeight="1">
      <c r="A6" s="12" t="s">
        <v>437</v>
      </c>
      <c r="B6" s="13" t="s">
        <v>438</v>
      </c>
      <c r="C6" s="13" t="s">
        <v>847</v>
      </c>
      <c r="D6" s="14">
        <v>121</v>
      </c>
      <c r="E6" s="15">
        <f t="shared" ref="E6:E8" si="0">D6*0.2</f>
        <v>24.2</v>
      </c>
      <c r="F6" s="15">
        <v>87.8</v>
      </c>
      <c r="G6" s="15">
        <f t="shared" ref="G6:G8" si="1">F6*0.6</f>
        <v>52.68</v>
      </c>
      <c r="H6" s="15">
        <f t="shared" ref="H6:H8" si="2">E6+G6</f>
        <v>76.88</v>
      </c>
      <c r="I6" s="25">
        <f t="shared" ref="I6:I8" si="3">RANK(H6,$H$6:$H$8)</f>
        <v>1</v>
      </c>
      <c r="J6" s="26" t="s">
        <v>32</v>
      </c>
    </row>
    <row r="7" spans="1:10" s="40" customFormat="1" ht="30.75" customHeight="1">
      <c r="A7" s="12" t="s">
        <v>437</v>
      </c>
      <c r="B7" s="16" t="s">
        <v>439</v>
      </c>
      <c r="C7" s="16" t="s">
        <v>848</v>
      </c>
      <c r="D7" s="17">
        <v>68</v>
      </c>
      <c r="E7" s="15">
        <f t="shared" si="0"/>
        <v>13.6</v>
      </c>
      <c r="F7" s="15">
        <v>0</v>
      </c>
      <c r="G7" s="15">
        <f t="shared" si="1"/>
        <v>0</v>
      </c>
      <c r="H7" s="15">
        <f t="shared" si="2"/>
        <v>13.6</v>
      </c>
      <c r="I7" s="25">
        <f t="shared" si="3"/>
        <v>2</v>
      </c>
      <c r="J7" s="27" t="s">
        <v>258</v>
      </c>
    </row>
    <row r="8" spans="1:10" s="40" customFormat="1" ht="30.75" customHeight="1">
      <c r="A8" s="18" t="s">
        <v>437</v>
      </c>
      <c r="B8" s="19" t="s">
        <v>440</v>
      </c>
      <c r="C8" s="19" t="s">
        <v>849</v>
      </c>
      <c r="D8" s="20">
        <v>67</v>
      </c>
      <c r="E8" s="21">
        <f t="shared" si="0"/>
        <v>13.4</v>
      </c>
      <c r="F8" s="21">
        <v>0</v>
      </c>
      <c r="G8" s="21">
        <f t="shared" si="1"/>
        <v>0</v>
      </c>
      <c r="H8" s="21">
        <f t="shared" si="2"/>
        <v>13.4</v>
      </c>
      <c r="I8" s="28">
        <f t="shared" si="3"/>
        <v>3</v>
      </c>
      <c r="J8" s="26" t="s">
        <v>258</v>
      </c>
    </row>
    <row r="9" spans="1:10" s="5" customFormat="1" ht="30" customHeight="1">
      <c r="A9" s="5" t="s">
        <v>93</v>
      </c>
      <c r="C9" s="5" t="s">
        <v>94</v>
      </c>
      <c r="E9" s="5" t="s">
        <v>95</v>
      </c>
      <c r="G9" s="41"/>
    </row>
    <row r="10" spans="1:10" s="5" customFormat="1" ht="30" customHeight="1">
      <c r="A10" s="5" t="s">
        <v>96</v>
      </c>
      <c r="E10" s="5" t="s">
        <v>97</v>
      </c>
      <c r="G10" s="41"/>
    </row>
    <row r="11" spans="1:10" s="5" customFormat="1" ht="33.75" customHeight="1">
      <c r="E11" s="22"/>
      <c r="F11" s="22"/>
      <c r="G11" s="41"/>
      <c r="H11" s="189">
        <v>44383</v>
      </c>
      <c r="I11" s="189"/>
    </row>
  </sheetData>
  <mergeCells count="6">
    <mergeCell ref="H11:I11"/>
    <mergeCell ref="A1:J1"/>
    <mergeCell ref="A2:J2"/>
    <mergeCell ref="A3:B3"/>
    <mergeCell ref="C3:E3"/>
    <mergeCell ref="F3:H3"/>
  </mergeCells>
  <phoneticPr fontId="55"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33.xml><?xml version="1.0" encoding="utf-8"?>
<worksheet xmlns="http://schemas.openxmlformats.org/spreadsheetml/2006/main" xmlns:r="http://schemas.openxmlformats.org/officeDocument/2006/relationships">
  <dimension ref="A1:J13"/>
  <sheetViews>
    <sheetView workbookViewId="0">
      <selection activeCell="C6" sqref="C6:C8"/>
    </sheetView>
  </sheetViews>
  <sheetFormatPr defaultColWidth="9" defaultRowHeight="13.5"/>
  <cols>
    <col min="1" max="1" width="12.75" customWidth="1"/>
    <col min="2" max="2" width="10" customWidth="1"/>
    <col min="3" max="3" width="26.125" customWidth="1"/>
    <col min="4" max="4" width="10.75" customWidth="1"/>
    <col min="5" max="5" width="13.25" customWidth="1"/>
    <col min="6" max="6" width="10.125" customWidth="1"/>
    <col min="7" max="7" width="12" customWidth="1"/>
    <col min="8" max="8" width="10.75" customWidth="1"/>
  </cols>
  <sheetData>
    <row r="1" spans="1:10" s="1" customFormat="1" ht="42" customHeight="1">
      <c r="A1" s="176" t="s">
        <v>441</v>
      </c>
      <c r="B1" s="176"/>
      <c r="C1" s="176"/>
      <c r="D1" s="176"/>
      <c r="E1" s="176"/>
      <c r="F1" s="176"/>
      <c r="G1" s="176"/>
      <c r="H1" s="176"/>
      <c r="I1" s="176"/>
      <c r="J1" s="176"/>
    </row>
    <row r="2" spans="1:10" s="2" customFormat="1" ht="42" customHeight="1">
      <c r="A2" s="177" t="s">
        <v>1</v>
      </c>
      <c r="B2" s="177"/>
      <c r="C2" s="177"/>
      <c r="D2" s="177"/>
      <c r="E2" s="177"/>
      <c r="F2" s="177"/>
      <c r="G2" s="177"/>
      <c r="H2" s="177"/>
      <c r="I2" s="177"/>
      <c r="J2" s="177"/>
    </row>
    <row r="3" spans="1:10" s="3" customFormat="1" ht="34.5" customHeight="1">
      <c r="A3" s="183" t="s">
        <v>442</v>
      </c>
      <c r="B3" s="183"/>
      <c r="C3" s="184" t="s">
        <v>292</v>
      </c>
      <c r="D3" s="184"/>
      <c r="E3" s="184"/>
      <c r="F3" s="184" t="s">
        <v>293</v>
      </c>
      <c r="G3" s="184"/>
      <c r="H3" s="6"/>
    </row>
    <row r="4" spans="1:10" s="1" customFormat="1" ht="28.5">
      <c r="A4" s="7" t="s">
        <v>5</v>
      </c>
      <c r="B4" s="8" t="s">
        <v>6</v>
      </c>
      <c r="C4" s="8" t="s">
        <v>7</v>
      </c>
      <c r="D4" s="8" t="s">
        <v>8</v>
      </c>
      <c r="E4" s="8" t="s">
        <v>9</v>
      </c>
      <c r="F4" s="8" t="s">
        <v>10</v>
      </c>
      <c r="G4" s="8" t="s">
        <v>11</v>
      </c>
      <c r="H4" s="8" t="s">
        <v>102</v>
      </c>
      <c r="I4" s="8" t="s">
        <v>13</v>
      </c>
      <c r="J4" s="23" t="s">
        <v>14</v>
      </c>
    </row>
    <row r="5" spans="1:10" s="1" customFormat="1" ht="30.75" customHeight="1">
      <c r="A5" s="9" t="s">
        <v>21</v>
      </c>
      <c r="B5" s="10" t="s">
        <v>22</v>
      </c>
      <c r="C5" s="10" t="s">
        <v>23</v>
      </c>
      <c r="D5" s="11">
        <v>1</v>
      </c>
      <c r="E5" s="10" t="s">
        <v>305</v>
      </c>
      <c r="F5" s="11">
        <v>3</v>
      </c>
      <c r="G5" s="10" t="s">
        <v>306</v>
      </c>
      <c r="H5" s="10" t="s">
        <v>124</v>
      </c>
      <c r="I5" s="11">
        <v>6</v>
      </c>
      <c r="J5" s="24">
        <v>7</v>
      </c>
    </row>
    <row r="6" spans="1:10" s="4" customFormat="1" ht="26.1" customHeight="1">
      <c r="A6" s="12" t="s">
        <v>321</v>
      </c>
      <c r="B6" s="96" t="s">
        <v>443</v>
      </c>
      <c r="C6" s="96" t="s">
        <v>850</v>
      </c>
      <c r="D6" s="97">
        <v>101</v>
      </c>
      <c r="E6" s="15">
        <f t="shared" ref="E6:E8" si="0">D6*0.2</f>
        <v>20.2</v>
      </c>
      <c r="F6" s="15">
        <v>82.05</v>
      </c>
      <c r="G6" s="15">
        <f t="shared" ref="G6:G8" si="1">F6*0.6</f>
        <v>49.23</v>
      </c>
      <c r="H6" s="15">
        <f t="shared" ref="H6:H8" si="2">E6+G6</f>
        <v>69.430000000000007</v>
      </c>
      <c r="I6" s="25">
        <f t="shared" ref="I6:I8" si="3">RANK(H6,$H$6:$H$8)</f>
        <v>1</v>
      </c>
      <c r="J6" s="26" t="s">
        <v>32</v>
      </c>
    </row>
    <row r="7" spans="1:10" s="4" customFormat="1" ht="26.1" customHeight="1">
      <c r="A7" s="12" t="s">
        <v>321</v>
      </c>
      <c r="B7" s="16" t="s">
        <v>444</v>
      </c>
      <c r="C7" s="16" t="s">
        <v>851</v>
      </c>
      <c r="D7" s="17">
        <v>76.5</v>
      </c>
      <c r="E7" s="15">
        <f t="shared" si="0"/>
        <v>15.3</v>
      </c>
      <c r="F7" s="98">
        <v>87.52</v>
      </c>
      <c r="G7" s="15">
        <f t="shared" si="1"/>
        <v>52.512</v>
      </c>
      <c r="H7" s="15">
        <f t="shared" si="2"/>
        <v>67.811999999999998</v>
      </c>
      <c r="I7" s="25">
        <f t="shared" si="3"/>
        <v>2</v>
      </c>
      <c r="J7" s="99"/>
    </row>
    <row r="8" spans="1:10" s="95" customFormat="1" ht="26.1" customHeight="1">
      <c r="A8" s="18" t="s">
        <v>321</v>
      </c>
      <c r="B8" s="19" t="s">
        <v>445</v>
      </c>
      <c r="C8" s="19" t="s">
        <v>852</v>
      </c>
      <c r="D8" s="20">
        <v>90</v>
      </c>
      <c r="E8" s="21">
        <f t="shared" si="0"/>
        <v>18</v>
      </c>
      <c r="F8" s="21">
        <v>79.2</v>
      </c>
      <c r="G8" s="21">
        <f t="shared" si="1"/>
        <v>47.52</v>
      </c>
      <c r="H8" s="21">
        <f t="shared" si="2"/>
        <v>65.52</v>
      </c>
      <c r="I8" s="28">
        <f t="shared" si="3"/>
        <v>3</v>
      </c>
      <c r="J8" s="29"/>
    </row>
    <row r="10" spans="1:10" s="5" customFormat="1" ht="18.75">
      <c r="A10" s="5" t="s">
        <v>93</v>
      </c>
      <c r="C10" s="5" t="s">
        <v>94</v>
      </c>
      <c r="E10" s="5" t="s">
        <v>95</v>
      </c>
    </row>
    <row r="11" spans="1:10" s="5" customFormat="1" ht="11.25" customHeight="1"/>
    <row r="12" spans="1:10" s="5" customFormat="1" ht="18.75">
      <c r="A12" s="5" t="s">
        <v>96</v>
      </c>
      <c r="E12" s="5" t="s">
        <v>97</v>
      </c>
    </row>
    <row r="13" spans="1:10" s="5" customFormat="1" ht="18.75">
      <c r="D13" s="187">
        <v>44383</v>
      </c>
      <c r="E13" s="188"/>
      <c r="F13" s="188"/>
      <c r="G13" s="188"/>
    </row>
  </sheetData>
  <mergeCells count="6">
    <mergeCell ref="D13:G13"/>
    <mergeCell ref="A1:J1"/>
    <mergeCell ref="A2:J2"/>
    <mergeCell ref="A3:B3"/>
    <mergeCell ref="C3:E3"/>
    <mergeCell ref="F3:G3"/>
  </mergeCells>
  <phoneticPr fontId="55"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34.xml><?xml version="1.0" encoding="utf-8"?>
<worksheet xmlns="http://schemas.openxmlformats.org/spreadsheetml/2006/main" xmlns:r="http://schemas.openxmlformats.org/officeDocument/2006/relationships">
  <dimension ref="A1:J12"/>
  <sheetViews>
    <sheetView workbookViewId="0">
      <selection activeCell="C6" sqref="C6:C7"/>
    </sheetView>
  </sheetViews>
  <sheetFormatPr defaultColWidth="9" defaultRowHeight="13.5"/>
  <cols>
    <col min="1" max="1" width="12.75" customWidth="1"/>
    <col min="2" max="2" width="10" customWidth="1"/>
    <col min="3" max="3" width="26.125" customWidth="1"/>
    <col min="4" max="4" width="10.75" customWidth="1"/>
    <col min="5" max="5" width="13.25" customWidth="1"/>
    <col min="6" max="6" width="10.625" customWidth="1"/>
    <col min="7" max="7" width="12" customWidth="1"/>
    <col min="8" max="8" width="10.375" customWidth="1"/>
  </cols>
  <sheetData>
    <row r="1" spans="1:10" s="1" customFormat="1" ht="42" customHeight="1">
      <c r="A1" s="176" t="s">
        <v>446</v>
      </c>
      <c r="B1" s="176"/>
      <c r="C1" s="176"/>
      <c r="D1" s="176"/>
      <c r="E1" s="176"/>
      <c r="F1" s="176"/>
      <c r="G1" s="176"/>
      <c r="H1" s="176"/>
      <c r="I1" s="176"/>
      <c r="J1" s="176"/>
    </row>
    <row r="2" spans="1:10" s="2" customFormat="1" ht="42" customHeight="1">
      <c r="A2" s="177" t="s">
        <v>1</v>
      </c>
      <c r="B2" s="177"/>
      <c r="C2" s="177"/>
      <c r="D2" s="177"/>
      <c r="E2" s="177"/>
      <c r="F2" s="177"/>
      <c r="G2" s="177"/>
      <c r="H2" s="177"/>
      <c r="I2" s="177"/>
      <c r="J2" s="177"/>
    </row>
    <row r="3" spans="1:10" s="3" customFormat="1" ht="34.5" customHeight="1">
      <c r="A3" s="183" t="s">
        <v>442</v>
      </c>
      <c r="B3" s="183"/>
      <c r="C3" s="184" t="s">
        <v>304</v>
      </c>
      <c r="D3" s="184"/>
      <c r="E3" s="184"/>
      <c r="F3" s="184" t="s">
        <v>293</v>
      </c>
      <c r="G3" s="184"/>
      <c r="H3" s="6"/>
    </row>
    <row r="4" spans="1:10" s="1" customFormat="1" ht="34.5" customHeight="1">
      <c r="A4" s="7" t="s">
        <v>5</v>
      </c>
      <c r="B4" s="8" t="s">
        <v>6</v>
      </c>
      <c r="C4" s="8" t="s">
        <v>7</v>
      </c>
      <c r="D4" s="8" t="s">
        <v>8</v>
      </c>
      <c r="E4" s="8" t="s">
        <v>9</v>
      </c>
      <c r="F4" s="8" t="s">
        <v>10</v>
      </c>
      <c r="G4" s="8" t="s">
        <v>11</v>
      </c>
      <c r="H4" s="8" t="s">
        <v>102</v>
      </c>
      <c r="I4" s="8" t="s">
        <v>13</v>
      </c>
      <c r="J4" s="23" t="s">
        <v>14</v>
      </c>
    </row>
    <row r="5" spans="1:10" s="1" customFormat="1" ht="30.75" customHeight="1">
      <c r="A5" s="9" t="s">
        <v>21</v>
      </c>
      <c r="B5" s="10" t="s">
        <v>22</v>
      </c>
      <c r="C5" s="10" t="s">
        <v>23</v>
      </c>
      <c r="D5" s="11">
        <v>1</v>
      </c>
      <c r="E5" s="10" t="s">
        <v>305</v>
      </c>
      <c r="F5" s="11">
        <v>3</v>
      </c>
      <c r="G5" s="10" t="s">
        <v>306</v>
      </c>
      <c r="H5" s="10" t="s">
        <v>124</v>
      </c>
      <c r="I5" s="11">
        <v>6</v>
      </c>
      <c r="J5" s="24">
        <v>7</v>
      </c>
    </row>
    <row r="6" spans="1:10" s="4" customFormat="1" ht="26.1" customHeight="1">
      <c r="A6" s="12" t="s">
        <v>321</v>
      </c>
      <c r="B6" s="13" t="s">
        <v>447</v>
      </c>
      <c r="C6" s="13" t="s">
        <v>853</v>
      </c>
      <c r="D6" s="14">
        <v>139.5</v>
      </c>
      <c r="E6" s="15">
        <f>D6*0.2</f>
        <v>27.9</v>
      </c>
      <c r="F6" s="15">
        <v>83.57</v>
      </c>
      <c r="G6" s="15">
        <f>F6*0.6</f>
        <v>50.142000000000003</v>
      </c>
      <c r="H6" s="15">
        <f>E6+G6</f>
        <v>78.042000000000002</v>
      </c>
      <c r="I6" s="25">
        <f>RANK(H6,$H$6:$H$7)</f>
        <v>1</v>
      </c>
      <c r="J6" s="26" t="s">
        <v>32</v>
      </c>
    </row>
    <row r="7" spans="1:10" s="4" customFormat="1" ht="26.1" customHeight="1">
      <c r="A7" s="18" t="s">
        <v>321</v>
      </c>
      <c r="B7" s="78" t="s">
        <v>448</v>
      </c>
      <c r="C7" s="78" t="s">
        <v>854</v>
      </c>
      <c r="D7" s="79">
        <v>88</v>
      </c>
      <c r="E7" s="21">
        <f>D7*0.2</f>
        <v>17.600000000000001</v>
      </c>
      <c r="F7" s="21">
        <v>78.760000000000005</v>
      </c>
      <c r="G7" s="21">
        <f>F7*0.6</f>
        <v>47.256</v>
      </c>
      <c r="H7" s="21">
        <f>E7+G7</f>
        <v>64.855999999999995</v>
      </c>
      <c r="I7" s="28">
        <f>RANK(H7,$H$6:$H$7)</f>
        <v>2</v>
      </c>
      <c r="J7" s="29"/>
    </row>
    <row r="9" spans="1:10" s="5" customFormat="1" ht="18.75">
      <c r="A9" s="5" t="s">
        <v>93</v>
      </c>
      <c r="C9" s="5" t="s">
        <v>94</v>
      </c>
      <c r="E9" s="5" t="s">
        <v>95</v>
      </c>
    </row>
    <row r="10" spans="1:10" s="5" customFormat="1" ht="11.25" customHeight="1"/>
    <row r="11" spans="1:10" s="5" customFormat="1" ht="18.75">
      <c r="A11" s="5" t="s">
        <v>96</v>
      </c>
      <c r="E11" s="5" t="s">
        <v>97</v>
      </c>
    </row>
    <row r="12" spans="1:10" s="5" customFormat="1" ht="18.75">
      <c r="D12" s="187">
        <v>44383</v>
      </c>
      <c r="E12" s="188"/>
      <c r="F12" s="188"/>
      <c r="G12" s="188"/>
    </row>
  </sheetData>
  <mergeCells count="6">
    <mergeCell ref="D12:G12"/>
    <mergeCell ref="A1:J1"/>
    <mergeCell ref="A2:J2"/>
    <mergeCell ref="A3:B3"/>
    <mergeCell ref="C3:E3"/>
    <mergeCell ref="F3:G3"/>
  </mergeCells>
  <phoneticPr fontId="55"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35.xml><?xml version="1.0" encoding="utf-8"?>
<worksheet xmlns="http://schemas.openxmlformats.org/spreadsheetml/2006/main" xmlns:r="http://schemas.openxmlformats.org/officeDocument/2006/relationships">
  <dimension ref="A1:J14"/>
  <sheetViews>
    <sheetView workbookViewId="0">
      <selection activeCell="C6" sqref="C6:C8"/>
    </sheetView>
  </sheetViews>
  <sheetFormatPr defaultColWidth="9" defaultRowHeight="13.5"/>
  <cols>
    <col min="1" max="1" width="13.5" customWidth="1"/>
    <col min="2" max="2" width="10.875" customWidth="1"/>
    <col min="3" max="3" width="21.5" customWidth="1"/>
    <col min="4" max="4" width="10.625" customWidth="1"/>
    <col min="5" max="5" width="13.25" customWidth="1"/>
    <col min="6" max="6" width="11" customWidth="1"/>
    <col min="7" max="7" width="11.75" customWidth="1"/>
    <col min="8" max="8" width="12.125" customWidth="1"/>
  </cols>
  <sheetData>
    <row r="1" spans="1:10" s="1" customFormat="1" ht="42" customHeight="1">
      <c r="A1" s="176" t="s">
        <v>449</v>
      </c>
      <c r="B1" s="176"/>
      <c r="C1" s="176"/>
      <c r="D1" s="176"/>
      <c r="E1" s="176"/>
      <c r="F1" s="176"/>
      <c r="G1" s="176"/>
      <c r="H1" s="176"/>
      <c r="I1" s="176"/>
      <c r="J1" s="176"/>
    </row>
    <row r="2" spans="1:10" s="2" customFormat="1" ht="42" customHeight="1">
      <c r="A2" s="177" t="s">
        <v>1</v>
      </c>
      <c r="B2" s="177"/>
      <c r="C2" s="177"/>
      <c r="D2" s="177"/>
      <c r="E2" s="177"/>
      <c r="F2" s="177"/>
      <c r="G2" s="177"/>
      <c r="H2" s="177"/>
      <c r="I2" s="177"/>
      <c r="J2" s="177"/>
    </row>
    <row r="3" spans="1:10" s="3" customFormat="1" ht="34.5" customHeight="1">
      <c r="A3" s="183" t="s">
        <v>450</v>
      </c>
      <c r="B3" s="183"/>
      <c r="C3" s="184" t="s">
        <v>292</v>
      </c>
      <c r="D3" s="184"/>
      <c r="E3" s="184"/>
      <c r="F3" s="184" t="s">
        <v>293</v>
      </c>
      <c r="G3" s="184"/>
      <c r="H3" s="6"/>
    </row>
    <row r="4" spans="1:10" s="1" customFormat="1" ht="28.5">
      <c r="A4" s="7" t="s">
        <v>5</v>
      </c>
      <c r="B4" s="8" t="s">
        <v>6</v>
      </c>
      <c r="C4" s="8" t="s">
        <v>7</v>
      </c>
      <c r="D4" s="8" t="s">
        <v>8</v>
      </c>
      <c r="E4" s="8" t="s">
        <v>9</v>
      </c>
      <c r="F4" s="8" t="s">
        <v>10</v>
      </c>
      <c r="G4" s="8" t="s">
        <v>11</v>
      </c>
      <c r="H4" s="8" t="s">
        <v>102</v>
      </c>
      <c r="I4" s="8" t="s">
        <v>13</v>
      </c>
      <c r="J4" s="23" t="s">
        <v>14</v>
      </c>
    </row>
    <row r="5" spans="1:10" s="1" customFormat="1" ht="30.75" customHeight="1">
      <c r="A5" s="9" t="s">
        <v>21</v>
      </c>
      <c r="B5" s="10" t="s">
        <v>22</v>
      </c>
      <c r="C5" s="10" t="s">
        <v>23</v>
      </c>
      <c r="D5" s="11">
        <v>1</v>
      </c>
      <c r="E5" s="10" t="s">
        <v>305</v>
      </c>
      <c r="F5" s="11">
        <v>3</v>
      </c>
      <c r="G5" s="10" t="s">
        <v>306</v>
      </c>
      <c r="H5" s="10" t="s">
        <v>124</v>
      </c>
      <c r="I5" s="11">
        <v>6</v>
      </c>
      <c r="J5" s="24">
        <v>7</v>
      </c>
    </row>
    <row r="6" spans="1:10" s="4" customFormat="1" ht="24" customHeight="1">
      <c r="A6" s="12" t="s">
        <v>340</v>
      </c>
      <c r="B6" s="13" t="s">
        <v>451</v>
      </c>
      <c r="C6" s="13" t="s">
        <v>855</v>
      </c>
      <c r="D6" s="14">
        <v>138</v>
      </c>
      <c r="E6" s="15">
        <f t="shared" ref="E6:E8" si="0">D6*0.2</f>
        <v>27.6</v>
      </c>
      <c r="F6" s="15">
        <v>88.2</v>
      </c>
      <c r="G6" s="15">
        <f t="shared" ref="G6:G8" si="1">F6*0.6</f>
        <v>52.92</v>
      </c>
      <c r="H6" s="15">
        <f t="shared" ref="H6:H8" si="2">E6+G6</f>
        <v>80.52</v>
      </c>
      <c r="I6" s="25">
        <f t="shared" ref="I6:I8" si="3">RANK(H6,$H$6:$H$8)</f>
        <v>1</v>
      </c>
      <c r="J6" s="26" t="s">
        <v>32</v>
      </c>
    </row>
    <row r="7" spans="1:10" s="4" customFormat="1" ht="24" customHeight="1">
      <c r="A7" s="12" t="s">
        <v>340</v>
      </c>
      <c r="B7" s="16" t="s">
        <v>452</v>
      </c>
      <c r="C7" s="16" t="s">
        <v>856</v>
      </c>
      <c r="D7" s="17">
        <v>128.5</v>
      </c>
      <c r="E7" s="15">
        <f t="shared" si="0"/>
        <v>25.7</v>
      </c>
      <c r="F7" s="15">
        <v>87.323999999999998</v>
      </c>
      <c r="G7" s="15">
        <f t="shared" si="1"/>
        <v>52.394399999999997</v>
      </c>
      <c r="H7" s="15">
        <f t="shared" si="2"/>
        <v>78.094399999999993</v>
      </c>
      <c r="I7" s="25">
        <f t="shared" si="3"/>
        <v>2</v>
      </c>
      <c r="J7" s="27"/>
    </row>
    <row r="8" spans="1:10" s="4" customFormat="1" ht="24" customHeight="1">
      <c r="A8" s="18" t="s">
        <v>340</v>
      </c>
      <c r="B8" s="19" t="s">
        <v>453</v>
      </c>
      <c r="C8" s="19" t="s">
        <v>857</v>
      </c>
      <c r="D8" s="20">
        <v>78</v>
      </c>
      <c r="E8" s="21">
        <f t="shared" si="0"/>
        <v>15.6</v>
      </c>
      <c r="F8" s="21">
        <v>82.543999999999997</v>
      </c>
      <c r="G8" s="21">
        <f t="shared" si="1"/>
        <v>49.526400000000002</v>
      </c>
      <c r="H8" s="21">
        <f t="shared" si="2"/>
        <v>65.126400000000004</v>
      </c>
      <c r="I8" s="28">
        <f t="shared" si="3"/>
        <v>3</v>
      </c>
      <c r="J8" s="29"/>
    </row>
    <row r="10" spans="1:10" s="5" customFormat="1" ht="18.75">
      <c r="A10" s="5" t="s">
        <v>93</v>
      </c>
      <c r="C10" s="5" t="s">
        <v>94</v>
      </c>
      <c r="E10" s="5" t="s">
        <v>95</v>
      </c>
    </row>
    <row r="11" spans="1:10" s="5" customFormat="1" ht="18.75"/>
    <row r="12" spans="1:10" s="5" customFormat="1" ht="18.75">
      <c r="A12" s="5" t="s">
        <v>96</v>
      </c>
      <c r="E12" s="5" t="s">
        <v>97</v>
      </c>
    </row>
    <row r="13" spans="1:10" s="5" customFormat="1" ht="18.75"/>
    <row r="14" spans="1:10" s="5" customFormat="1" ht="18.75">
      <c r="D14" s="187">
        <v>44383</v>
      </c>
      <c r="E14" s="188"/>
      <c r="F14" s="188"/>
      <c r="G14" s="188"/>
    </row>
  </sheetData>
  <mergeCells count="6">
    <mergeCell ref="D14:G14"/>
    <mergeCell ref="A1:J1"/>
    <mergeCell ref="A2:J2"/>
    <mergeCell ref="A3:B3"/>
    <mergeCell ref="C3:E3"/>
    <mergeCell ref="F3:G3"/>
  </mergeCells>
  <phoneticPr fontId="55"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36.xml><?xml version="1.0" encoding="utf-8"?>
<worksheet xmlns="http://schemas.openxmlformats.org/spreadsheetml/2006/main" xmlns:r="http://schemas.openxmlformats.org/officeDocument/2006/relationships">
  <dimension ref="A1:J14"/>
  <sheetViews>
    <sheetView workbookViewId="0">
      <selection activeCell="C8" sqref="C8"/>
    </sheetView>
  </sheetViews>
  <sheetFormatPr defaultColWidth="9" defaultRowHeight="13.5"/>
  <cols>
    <col min="1" max="1" width="13.5" customWidth="1"/>
    <col min="2" max="2" width="10.875" customWidth="1"/>
    <col min="3" max="3" width="21.5" customWidth="1"/>
    <col min="4" max="4" width="10.625" customWidth="1"/>
    <col min="5" max="5" width="13.25" customWidth="1"/>
    <col min="6" max="6" width="11" customWidth="1"/>
    <col min="7" max="7" width="11.75" customWidth="1"/>
    <col min="8" max="8" width="12" customWidth="1"/>
  </cols>
  <sheetData>
    <row r="1" spans="1:10" s="1" customFormat="1" ht="42" customHeight="1">
      <c r="A1" s="176" t="s">
        <v>454</v>
      </c>
      <c r="B1" s="176"/>
      <c r="C1" s="176"/>
      <c r="D1" s="176"/>
      <c r="E1" s="176"/>
      <c r="F1" s="176"/>
      <c r="G1" s="176"/>
      <c r="H1" s="176"/>
      <c r="I1" s="176"/>
      <c r="J1" s="176"/>
    </row>
    <row r="2" spans="1:10" s="2" customFormat="1" ht="42" customHeight="1">
      <c r="A2" s="177" t="s">
        <v>1</v>
      </c>
      <c r="B2" s="177"/>
      <c r="C2" s="177"/>
      <c r="D2" s="177"/>
      <c r="E2" s="177"/>
      <c r="F2" s="177"/>
      <c r="G2" s="177"/>
      <c r="H2" s="177"/>
      <c r="I2" s="177"/>
      <c r="J2" s="177"/>
    </row>
    <row r="3" spans="1:10" s="3" customFormat="1" ht="34.5" customHeight="1">
      <c r="A3" s="183" t="s">
        <v>450</v>
      </c>
      <c r="B3" s="183"/>
      <c r="C3" s="184" t="s">
        <v>292</v>
      </c>
      <c r="D3" s="184"/>
      <c r="E3" s="184"/>
      <c r="F3" s="184" t="s">
        <v>293</v>
      </c>
      <c r="G3" s="184"/>
      <c r="H3" s="6"/>
    </row>
    <row r="4" spans="1:10" s="1" customFormat="1" ht="28.5">
      <c r="A4" s="7" t="s">
        <v>5</v>
      </c>
      <c r="B4" s="8" t="s">
        <v>6</v>
      </c>
      <c r="C4" s="8" t="s">
        <v>7</v>
      </c>
      <c r="D4" s="8" t="s">
        <v>8</v>
      </c>
      <c r="E4" s="8" t="s">
        <v>9</v>
      </c>
      <c r="F4" s="8" t="s">
        <v>10</v>
      </c>
      <c r="G4" s="8" t="s">
        <v>11</v>
      </c>
      <c r="H4" s="8" t="s">
        <v>102</v>
      </c>
      <c r="I4" s="8" t="s">
        <v>13</v>
      </c>
      <c r="J4" s="23" t="s">
        <v>14</v>
      </c>
    </row>
    <row r="5" spans="1:10" s="1" customFormat="1" ht="30.75" customHeight="1">
      <c r="A5" s="9" t="s">
        <v>21</v>
      </c>
      <c r="B5" s="10" t="s">
        <v>22</v>
      </c>
      <c r="C5" s="10" t="s">
        <v>23</v>
      </c>
      <c r="D5" s="11">
        <v>1</v>
      </c>
      <c r="E5" s="10" t="s">
        <v>305</v>
      </c>
      <c r="F5" s="11">
        <v>3</v>
      </c>
      <c r="G5" s="10" t="s">
        <v>306</v>
      </c>
      <c r="H5" s="10" t="s">
        <v>124</v>
      </c>
      <c r="I5" s="11">
        <v>6</v>
      </c>
      <c r="J5" s="24">
        <v>7</v>
      </c>
    </row>
    <row r="6" spans="1:10" s="4" customFormat="1" ht="24" customHeight="1">
      <c r="A6" s="12" t="s">
        <v>340</v>
      </c>
      <c r="B6" s="13" t="s">
        <v>455</v>
      </c>
      <c r="C6" s="13" t="s">
        <v>858</v>
      </c>
      <c r="D6" s="14">
        <v>125.5</v>
      </c>
      <c r="E6" s="15">
        <f t="shared" ref="E6:E8" si="0">D6*0.2</f>
        <v>25.1</v>
      </c>
      <c r="F6" s="15">
        <v>92.274000000000001</v>
      </c>
      <c r="G6" s="15">
        <f t="shared" ref="G6:G8" si="1">F6*0.6</f>
        <v>55.364400000000003</v>
      </c>
      <c r="H6" s="15">
        <f t="shared" ref="H6:H8" si="2">E6+G6</f>
        <v>80.464399999999998</v>
      </c>
      <c r="I6" s="25">
        <f t="shared" ref="I6:I8" si="3">RANK(H6,$H$6:$H$8)</f>
        <v>1</v>
      </c>
      <c r="J6" s="26" t="s">
        <v>32</v>
      </c>
    </row>
    <row r="7" spans="1:10" s="4" customFormat="1" ht="24" customHeight="1">
      <c r="A7" s="12" t="s">
        <v>340</v>
      </c>
      <c r="B7" s="16" t="s">
        <v>456</v>
      </c>
      <c r="C7" s="16" t="s">
        <v>859</v>
      </c>
      <c r="D7" s="17">
        <v>114.5</v>
      </c>
      <c r="E7" s="15">
        <f t="shared" si="0"/>
        <v>22.9</v>
      </c>
      <c r="F7" s="15">
        <v>91.49</v>
      </c>
      <c r="G7" s="15">
        <f t="shared" si="1"/>
        <v>54.893999999999998</v>
      </c>
      <c r="H7" s="15">
        <f t="shared" si="2"/>
        <v>77.793999999999997</v>
      </c>
      <c r="I7" s="25">
        <f t="shared" si="3"/>
        <v>2</v>
      </c>
      <c r="J7" s="27"/>
    </row>
    <row r="8" spans="1:10" s="4" customFormat="1" ht="24" customHeight="1">
      <c r="A8" s="18" t="s">
        <v>340</v>
      </c>
      <c r="B8" s="19" t="s">
        <v>457</v>
      </c>
      <c r="C8" s="19" t="s">
        <v>860</v>
      </c>
      <c r="D8" s="20">
        <v>110</v>
      </c>
      <c r="E8" s="21">
        <f t="shared" si="0"/>
        <v>22</v>
      </c>
      <c r="F8" s="21">
        <v>89.373999999999995</v>
      </c>
      <c r="G8" s="21">
        <f t="shared" si="1"/>
        <v>53.624400000000001</v>
      </c>
      <c r="H8" s="21">
        <f t="shared" si="2"/>
        <v>75.624399999999994</v>
      </c>
      <c r="I8" s="28">
        <f t="shared" si="3"/>
        <v>3</v>
      </c>
      <c r="J8" s="29"/>
    </row>
    <row r="10" spans="1:10" s="5" customFormat="1" ht="18.75">
      <c r="A10" s="5" t="s">
        <v>93</v>
      </c>
      <c r="C10" s="5" t="s">
        <v>94</v>
      </c>
      <c r="E10" s="5" t="s">
        <v>95</v>
      </c>
    </row>
    <row r="11" spans="1:10" s="5" customFormat="1" ht="18.75"/>
    <row r="12" spans="1:10" s="5" customFormat="1" ht="18.75">
      <c r="A12" s="5" t="s">
        <v>96</v>
      </c>
      <c r="E12" s="5" t="s">
        <v>97</v>
      </c>
    </row>
    <row r="13" spans="1:10" s="5" customFormat="1" ht="18.75"/>
    <row r="14" spans="1:10" s="5" customFormat="1" ht="18.75">
      <c r="D14" s="187">
        <v>44383</v>
      </c>
      <c r="E14" s="188"/>
      <c r="F14" s="188"/>
      <c r="G14" s="188"/>
    </row>
  </sheetData>
  <mergeCells count="6">
    <mergeCell ref="D14:G14"/>
    <mergeCell ref="A1:J1"/>
    <mergeCell ref="A2:J2"/>
    <mergeCell ref="A3:B3"/>
    <mergeCell ref="C3:E3"/>
    <mergeCell ref="F3:G3"/>
  </mergeCells>
  <phoneticPr fontId="55"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37.xml><?xml version="1.0" encoding="utf-8"?>
<worksheet xmlns="http://schemas.openxmlformats.org/spreadsheetml/2006/main" xmlns:r="http://schemas.openxmlformats.org/officeDocument/2006/relationships">
  <dimension ref="A1:J19"/>
  <sheetViews>
    <sheetView workbookViewId="0">
      <selection activeCell="C6" sqref="C6:C14"/>
    </sheetView>
  </sheetViews>
  <sheetFormatPr defaultColWidth="9" defaultRowHeight="13.5"/>
  <cols>
    <col min="1" max="1" width="13.75" customWidth="1"/>
    <col min="2" max="2" width="12.5" customWidth="1"/>
    <col min="3" max="3" width="23.875" customWidth="1"/>
    <col min="4" max="4" width="10.875" customWidth="1"/>
    <col min="5" max="5" width="14.25" customWidth="1"/>
    <col min="6" max="6" width="10.875" customWidth="1"/>
    <col min="7" max="7" width="15.25" customWidth="1"/>
    <col min="8" max="8" width="11.875" customWidth="1"/>
    <col min="10" max="10" width="11.375" customWidth="1"/>
  </cols>
  <sheetData>
    <row r="1" spans="1:10" s="1" customFormat="1" ht="30.75" customHeight="1">
      <c r="A1" s="176" t="s">
        <v>458</v>
      </c>
      <c r="B1" s="176"/>
      <c r="C1" s="176"/>
      <c r="D1" s="176"/>
      <c r="E1" s="176"/>
      <c r="F1" s="176"/>
      <c r="G1" s="176"/>
      <c r="H1" s="176"/>
      <c r="I1" s="176"/>
      <c r="J1" s="176"/>
    </row>
    <row r="2" spans="1:10" s="2" customFormat="1" ht="36.75" customHeight="1">
      <c r="A2" s="177" t="s">
        <v>1</v>
      </c>
      <c r="B2" s="177"/>
      <c r="C2" s="177"/>
      <c r="D2" s="177"/>
      <c r="E2" s="177"/>
      <c r="F2" s="177"/>
      <c r="G2" s="177"/>
      <c r="H2" s="177"/>
      <c r="I2" s="177"/>
      <c r="J2" s="177"/>
    </row>
    <row r="3" spans="1:10" s="3" customFormat="1" ht="22.5" customHeight="1">
      <c r="A3" s="183" t="s">
        <v>459</v>
      </c>
      <c r="B3" s="183"/>
      <c r="C3" s="184" t="s">
        <v>460</v>
      </c>
      <c r="D3" s="184"/>
      <c r="E3" s="184"/>
      <c r="F3" s="184" t="s">
        <v>101</v>
      </c>
      <c r="G3" s="184"/>
      <c r="H3" s="6"/>
    </row>
    <row r="4" spans="1:10" s="1" customFormat="1" ht="28.5">
      <c r="A4" s="7" t="s">
        <v>5</v>
      </c>
      <c r="B4" s="8" t="s">
        <v>6</v>
      </c>
      <c r="C4" s="8" t="s">
        <v>7</v>
      </c>
      <c r="D4" s="8" t="s">
        <v>8</v>
      </c>
      <c r="E4" s="8" t="s">
        <v>9</v>
      </c>
      <c r="F4" s="8" t="s">
        <v>10</v>
      </c>
      <c r="G4" s="8" t="s">
        <v>11</v>
      </c>
      <c r="H4" s="8" t="s">
        <v>102</v>
      </c>
      <c r="I4" s="8" t="s">
        <v>13</v>
      </c>
      <c r="J4" s="23" t="s">
        <v>14</v>
      </c>
    </row>
    <row r="5" spans="1:10" s="1" customFormat="1" ht="30.75" customHeight="1">
      <c r="A5" s="9" t="s">
        <v>21</v>
      </c>
      <c r="B5" s="10" t="s">
        <v>22</v>
      </c>
      <c r="C5" s="10" t="s">
        <v>23</v>
      </c>
      <c r="D5" s="11">
        <v>1</v>
      </c>
      <c r="E5" s="10" t="s">
        <v>122</v>
      </c>
      <c r="F5" s="11">
        <v>3</v>
      </c>
      <c r="G5" s="10" t="s">
        <v>123</v>
      </c>
      <c r="H5" s="10" t="s">
        <v>124</v>
      </c>
      <c r="I5" s="11">
        <v>6</v>
      </c>
      <c r="J5" s="24">
        <v>7</v>
      </c>
    </row>
    <row r="6" spans="1:10" s="44" customFormat="1" ht="24.75" customHeight="1">
      <c r="A6" s="61" t="s">
        <v>294</v>
      </c>
      <c r="B6" s="62" t="s">
        <v>461</v>
      </c>
      <c r="C6" s="62" t="s">
        <v>861</v>
      </c>
      <c r="D6" s="63">
        <v>133.5</v>
      </c>
      <c r="E6" s="64">
        <f t="shared" ref="E6:E14" si="0">D6*0.25</f>
        <v>33.375</v>
      </c>
      <c r="F6" s="64">
        <v>87.581999999999994</v>
      </c>
      <c r="G6" s="64">
        <f t="shared" ref="G6:G14" si="1">F6*0.5</f>
        <v>43.790999999999997</v>
      </c>
      <c r="H6" s="64">
        <f t="shared" ref="H6:H14" si="2">E6+G6</f>
        <v>77.165999999999997</v>
      </c>
      <c r="I6" s="69">
        <f t="shared" ref="I6:I14" si="3">RANK(H6,$H$6:$H$14)</f>
        <v>1</v>
      </c>
      <c r="J6" s="94" t="s">
        <v>32</v>
      </c>
    </row>
    <row r="7" spans="1:10" s="44" customFormat="1" ht="24.75" customHeight="1">
      <c r="A7" s="61" t="s">
        <v>294</v>
      </c>
      <c r="B7" s="88" t="s">
        <v>462</v>
      </c>
      <c r="C7" s="88" t="s">
        <v>711</v>
      </c>
      <c r="D7" s="89">
        <v>131</v>
      </c>
      <c r="E7" s="64">
        <f t="shared" si="0"/>
        <v>32.75</v>
      </c>
      <c r="F7" s="64">
        <v>84.495999999999995</v>
      </c>
      <c r="G7" s="64">
        <f t="shared" si="1"/>
        <v>42.247999999999998</v>
      </c>
      <c r="H7" s="64">
        <f t="shared" si="2"/>
        <v>74.998000000000005</v>
      </c>
      <c r="I7" s="69">
        <f t="shared" si="3"/>
        <v>2</v>
      </c>
      <c r="J7" s="94" t="s">
        <v>32</v>
      </c>
    </row>
    <row r="8" spans="1:10" s="44" customFormat="1" ht="24.75" customHeight="1">
      <c r="A8" s="61" t="s">
        <v>294</v>
      </c>
      <c r="B8" s="88" t="s">
        <v>463</v>
      </c>
      <c r="C8" s="88" t="s">
        <v>862</v>
      </c>
      <c r="D8" s="89">
        <v>120.5</v>
      </c>
      <c r="E8" s="64">
        <f t="shared" si="0"/>
        <v>30.125</v>
      </c>
      <c r="F8" s="64">
        <v>83.578000000000003</v>
      </c>
      <c r="G8" s="64">
        <f t="shared" si="1"/>
        <v>41.789000000000001</v>
      </c>
      <c r="H8" s="64">
        <f t="shared" si="2"/>
        <v>71.914000000000001</v>
      </c>
      <c r="I8" s="69">
        <f t="shared" si="3"/>
        <v>3</v>
      </c>
      <c r="J8" s="94" t="s">
        <v>32</v>
      </c>
    </row>
    <row r="9" spans="1:10" s="44" customFormat="1" ht="24.75" customHeight="1">
      <c r="A9" s="61" t="s">
        <v>294</v>
      </c>
      <c r="B9" s="88" t="s">
        <v>464</v>
      </c>
      <c r="C9" s="88" t="s">
        <v>863</v>
      </c>
      <c r="D9" s="89">
        <v>101.5</v>
      </c>
      <c r="E9" s="64">
        <f t="shared" si="0"/>
        <v>25.375</v>
      </c>
      <c r="F9" s="64">
        <v>91.26</v>
      </c>
      <c r="G9" s="64">
        <f t="shared" si="1"/>
        <v>45.63</v>
      </c>
      <c r="H9" s="64">
        <f t="shared" si="2"/>
        <v>71.004999999999995</v>
      </c>
      <c r="I9" s="69">
        <f t="shared" si="3"/>
        <v>4</v>
      </c>
      <c r="J9" s="94" t="s">
        <v>32</v>
      </c>
    </row>
    <row r="10" spans="1:10" s="44" customFormat="1" ht="24.75" customHeight="1">
      <c r="A10" s="61" t="s">
        <v>294</v>
      </c>
      <c r="B10" s="88" t="s">
        <v>465</v>
      </c>
      <c r="C10" s="88" t="s">
        <v>864</v>
      </c>
      <c r="D10" s="89">
        <v>109.5</v>
      </c>
      <c r="E10" s="64">
        <f t="shared" si="0"/>
        <v>27.375</v>
      </c>
      <c r="F10" s="64">
        <v>83.674000000000007</v>
      </c>
      <c r="G10" s="64">
        <f t="shared" si="1"/>
        <v>41.837000000000003</v>
      </c>
      <c r="H10" s="64">
        <f t="shared" si="2"/>
        <v>69.212000000000003</v>
      </c>
      <c r="I10" s="69">
        <f t="shared" si="3"/>
        <v>5</v>
      </c>
      <c r="J10" s="94" t="s">
        <v>32</v>
      </c>
    </row>
    <row r="11" spans="1:10" s="44" customFormat="1" ht="24.75" customHeight="1">
      <c r="A11" s="61" t="s">
        <v>294</v>
      </c>
      <c r="B11" s="90" t="s">
        <v>466</v>
      </c>
      <c r="C11" s="90" t="s">
        <v>865</v>
      </c>
      <c r="D11" s="91">
        <v>103</v>
      </c>
      <c r="E11" s="64">
        <f t="shared" si="0"/>
        <v>25.75</v>
      </c>
      <c r="F11" s="64">
        <v>81.23</v>
      </c>
      <c r="G11" s="64">
        <f t="shared" si="1"/>
        <v>40.615000000000002</v>
      </c>
      <c r="H11" s="64">
        <f t="shared" si="2"/>
        <v>66.364999999999995</v>
      </c>
      <c r="I11" s="69">
        <f t="shared" si="3"/>
        <v>6</v>
      </c>
      <c r="J11" s="94"/>
    </row>
    <row r="12" spans="1:10" s="44" customFormat="1" ht="24.75" customHeight="1">
      <c r="A12" s="61" t="s">
        <v>294</v>
      </c>
      <c r="B12" s="88" t="s">
        <v>467</v>
      </c>
      <c r="C12" s="88" t="s">
        <v>842</v>
      </c>
      <c r="D12" s="89">
        <v>102</v>
      </c>
      <c r="E12" s="64">
        <f t="shared" si="0"/>
        <v>25.5</v>
      </c>
      <c r="F12" s="64">
        <v>81.349999999999994</v>
      </c>
      <c r="G12" s="64">
        <f t="shared" si="1"/>
        <v>40.674999999999997</v>
      </c>
      <c r="H12" s="64">
        <f t="shared" si="2"/>
        <v>66.174999999999997</v>
      </c>
      <c r="I12" s="69">
        <f t="shared" si="3"/>
        <v>7</v>
      </c>
      <c r="J12" s="94"/>
    </row>
    <row r="13" spans="1:10" s="44" customFormat="1" ht="24.75" customHeight="1">
      <c r="A13" s="61" t="s">
        <v>294</v>
      </c>
      <c r="B13" s="88" t="s">
        <v>468</v>
      </c>
      <c r="C13" s="88" t="s">
        <v>866</v>
      </c>
      <c r="D13" s="89">
        <v>99.5</v>
      </c>
      <c r="E13" s="64">
        <f t="shared" si="0"/>
        <v>24.875</v>
      </c>
      <c r="F13" s="64">
        <v>73.872</v>
      </c>
      <c r="G13" s="64">
        <f t="shared" si="1"/>
        <v>36.936</v>
      </c>
      <c r="H13" s="64">
        <f t="shared" si="2"/>
        <v>61.811</v>
      </c>
      <c r="I13" s="69">
        <f t="shared" si="3"/>
        <v>8</v>
      </c>
      <c r="J13" s="94"/>
    </row>
    <row r="14" spans="1:10" s="44" customFormat="1" ht="24.75" customHeight="1">
      <c r="A14" s="65" t="s">
        <v>294</v>
      </c>
      <c r="B14" s="92" t="s">
        <v>469</v>
      </c>
      <c r="C14" s="92" t="s">
        <v>867</v>
      </c>
      <c r="D14" s="93">
        <v>95.5</v>
      </c>
      <c r="E14" s="56">
        <f t="shared" si="0"/>
        <v>23.875</v>
      </c>
      <c r="F14" s="56">
        <v>71.878</v>
      </c>
      <c r="G14" s="56">
        <f t="shared" si="1"/>
        <v>35.939</v>
      </c>
      <c r="H14" s="56">
        <f t="shared" si="2"/>
        <v>59.814</v>
      </c>
      <c r="I14" s="57">
        <f t="shared" si="3"/>
        <v>9</v>
      </c>
      <c r="J14" s="58"/>
    </row>
    <row r="15" spans="1:10" ht="9" customHeight="1"/>
    <row r="16" spans="1:10" s="45" customFormat="1" ht="18.75">
      <c r="A16" s="45" t="s">
        <v>93</v>
      </c>
      <c r="C16" s="45" t="s">
        <v>94</v>
      </c>
      <c r="E16" s="45" t="s">
        <v>95</v>
      </c>
    </row>
    <row r="17" spans="1:7" s="45" customFormat="1" ht="9" customHeight="1"/>
    <row r="18" spans="1:7" s="45" customFormat="1" ht="18.75">
      <c r="A18" s="45" t="s">
        <v>96</v>
      </c>
      <c r="E18" s="45" t="s">
        <v>97</v>
      </c>
    </row>
    <row r="19" spans="1:7" s="45" customFormat="1" ht="18.75">
      <c r="D19" s="185">
        <v>44383</v>
      </c>
      <c r="E19" s="186"/>
      <c r="F19" s="186"/>
      <c r="G19" s="186"/>
    </row>
  </sheetData>
  <mergeCells count="6">
    <mergeCell ref="D19:G19"/>
    <mergeCell ref="A1:J1"/>
    <mergeCell ref="A2:J2"/>
    <mergeCell ref="A3:B3"/>
    <mergeCell ref="C3:E3"/>
    <mergeCell ref="F3:G3"/>
  </mergeCells>
  <phoneticPr fontId="55"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38.xml><?xml version="1.0" encoding="utf-8"?>
<worksheet xmlns="http://schemas.openxmlformats.org/spreadsheetml/2006/main" xmlns:r="http://schemas.openxmlformats.org/officeDocument/2006/relationships">
  <dimension ref="A1:J10"/>
  <sheetViews>
    <sheetView workbookViewId="0">
      <selection activeCell="C6" sqref="C6"/>
    </sheetView>
  </sheetViews>
  <sheetFormatPr defaultColWidth="9" defaultRowHeight="13.5"/>
  <cols>
    <col min="1" max="1" width="15.875" customWidth="1"/>
    <col min="2" max="2" width="14.625" style="60" customWidth="1"/>
    <col min="3" max="3" width="26.125" customWidth="1"/>
    <col min="4" max="4" width="12.125" style="60" customWidth="1"/>
    <col min="5" max="5" width="13.625" style="60" customWidth="1"/>
    <col min="6" max="6" width="11.125" customWidth="1"/>
    <col min="7" max="7" width="11.875" customWidth="1"/>
    <col min="8" max="8" width="11.25" customWidth="1"/>
    <col min="10" max="10" width="10.375" customWidth="1"/>
  </cols>
  <sheetData>
    <row r="1" spans="1:10" s="1" customFormat="1" ht="42" customHeight="1">
      <c r="A1" s="176" t="s">
        <v>470</v>
      </c>
      <c r="B1" s="176"/>
      <c r="C1" s="176"/>
      <c r="D1" s="176"/>
      <c r="E1" s="176"/>
      <c r="F1" s="176"/>
      <c r="G1" s="176"/>
      <c r="H1" s="176"/>
      <c r="I1" s="176"/>
      <c r="J1" s="176"/>
    </row>
    <row r="2" spans="1:10" s="2" customFormat="1" ht="42" customHeight="1">
      <c r="A2" s="177" t="s">
        <v>1</v>
      </c>
      <c r="B2" s="177"/>
      <c r="C2" s="177"/>
      <c r="D2" s="177"/>
      <c r="E2" s="177"/>
      <c r="F2" s="177"/>
      <c r="G2" s="177"/>
      <c r="H2" s="177"/>
      <c r="I2" s="177"/>
      <c r="J2" s="177"/>
    </row>
    <row r="3" spans="1:10" s="3" customFormat="1" ht="34.5" customHeight="1">
      <c r="A3" s="183" t="s">
        <v>471</v>
      </c>
      <c r="B3" s="183"/>
      <c r="C3" s="184" t="s">
        <v>472</v>
      </c>
      <c r="D3" s="184"/>
      <c r="E3" s="184"/>
      <c r="F3" s="184" t="s">
        <v>473</v>
      </c>
      <c r="G3" s="184"/>
      <c r="H3" s="6"/>
    </row>
    <row r="4" spans="1:10" s="1" customFormat="1" ht="35.25" customHeight="1">
      <c r="A4" s="7" t="s">
        <v>5</v>
      </c>
      <c r="B4" s="8" t="s">
        <v>6</v>
      </c>
      <c r="C4" s="8" t="s">
        <v>7</v>
      </c>
      <c r="D4" s="8" t="s">
        <v>8</v>
      </c>
      <c r="E4" s="8" t="s">
        <v>9</v>
      </c>
      <c r="F4" s="8" t="s">
        <v>10</v>
      </c>
      <c r="G4" s="8" t="s">
        <v>11</v>
      </c>
      <c r="H4" s="8" t="s">
        <v>12</v>
      </c>
      <c r="I4" s="8" t="s">
        <v>13</v>
      </c>
      <c r="J4" s="23" t="s">
        <v>14</v>
      </c>
    </row>
    <row r="5" spans="1:10" s="1" customFormat="1" ht="30.75" customHeight="1">
      <c r="A5" s="9" t="s">
        <v>21</v>
      </c>
      <c r="B5" s="10" t="s">
        <v>22</v>
      </c>
      <c r="C5" s="10" t="s">
        <v>23</v>
      </c>
      <c r="D5" s="11">
        <v>1</v>
      </c>
      <c r="E5" s="10" t="s">
        <v>122</v>
      </c>
      <c r="F5" s="11">
        <v>3</v>
      </c>
      <c r="G5" s="10" t="s">
        <v>123</v>
      </c>
      <c r="H5" s="10" t="s">
        <v>124</v>
      </c>
      <c r="I5" s="11">
        <v>6</v>
      </c>
      <c r="J5" s="24">
        <v>7</v>
      </c>
    </row>
    <row r="6" spans="1:10" s="59" customFormat="1" ht="28.5" customHeight="1">
      <c r="A6" s="49" t="s">
        <v>378</v>
      </c>
      <c r="B6" s="50" t="s">
        <v>474</v>
      </c>
      <c r="C6" s="50" t="s">
        <v>868</v>
      </c>
      <c r="D6" s="51">
        <v>154.5</v>
      </c>
      <c r="E6" s="52">
        <f>D6*0.25</f>
        <v>38.625</v>
      </c>
      <c r="F6" s="52">
        <v>84.263999999999996</v>
      </c>
      <c r="G6" s="52">
        <f>F6*0.5</f>
        <v>42.131999999999998</v>
      </c>
      <c r="H6" s="52">
        <f>E6+G6</f>
        <v>80.757000000000005</v>
      </c>
      <c r="I6" s="86">
        <f>RANK(H6,$H$6:$H$6)</f>
        <v>1</v>
      </c>
      <c r="J6" s="87" t="s">
        <v>32</v>
      </c>
    </row>
    <row r="8" spans="1:10" s="45" customFormat="1" ht="18.75">
      <c r="A8" s="45" t="s">
        <v>93</v>
      </c>
      <c r="B8" s="68"/>
      <c r="C8" s="45" t="s">
        <v>94</v>
      </c>
      <c r="D8" s="68"/>
      <c r="E8" s="68" t="s">
        <v>95</v>
      </c>
    </row>
    <row r="9" spans="1:10" s="45" customFormat="1" ht="18.75">
      <c r="A9" s="45" t="s">
        <v>96</v>
      </c>
      <c r="B9" s="68"/>
      <c r="D9" s="68"/>
      <c r="E9" s="68" t="s">
        <v>97</v>
      </c>
    </row>
    <row r="10" spans="1:10" s="45" customFormat="1" ht="18.75">
      <c r="B10" s="68"/>
      <c r="D10" s="185">
        <v>44383</v>
      </c>
      <c r="E10" s="186"/>
      <c r="F10" s="186"/>
      <c r="G10" s="186"/>
    </row>
  </sheetData>
  <mergeCells count="6">
    <mergeCell ref="D10:G10"/>
    <mergeCell ref="A1:J1"/>
    <mergeCell ref="A2:J2"/>
    <mergeCell ref="A3:B3"/>
    <mergeCell ref="C3:E3"/>
    <mergeCell ref="F3:G3"/>
  </mergeCells>
  <phoneticPr fontId="55"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39.xml><?xml version="1.0" encoding="utf-8"?>
<worksheet xmlns="http://schemas.openxmlformats.org/spreadsheetml/2006/main" xmlns:r="http://schemas.openxmlformats.org/officeDocument/2006/relationships">
  <dimension ref="A1:J23"/>
  <sheetViews>
    <sheetView workbookViewId="0">
      <selection activeCell="C6" sqref="C6:C19"/>
    </sheetView>
  </sheetViews>
  <sheetFormatPr defaultColWidth="9" defaultRowHeight="13.5"/>
  <cols>
    <col min="1" max="1" width="15.875" customWidth="1"/>
    <col min="2" max="2" width="14.625" style="83" customWidth="1"/>
    <col min="3" max="3" width="26.125" customWidth="1"/>
    <col min="4" max="4" width="12.125" style="83" customWidth="1"/>
    <col min="5" max="5" width="13.625" style="83" customWidth="1"/>
    <col min="6" max="6" width="11.125" customWidth="1"/>
    <col min="7" max="7" width="11.875" customWidth="1"/>
    <col min="8" max="8" width="11.25" customWidth="1"/>
  </cols>
  <sheetData>
    <row r="1" spans="1:10" s="1" customFormat="1" ht="42" customHeight="1">
      <c r="A1" s="176" t="s">
        <v>475</v>
      </c>
      <c r="B1" s="176"/>
      <c r="C1" s="176"/>
      <c r="D1" s="176"/>
      <c r="E1" s="176"/>
      <c r="F1" s="176"/>
      <c r="G1" s="176"/>
      <c r="H1" s="176"/>
      <c r="I1" s="176"/>
      <c r="J1" s="176"/>
    </row>
    <row r="2" spans="1:10" s="2" customFormat="1" ht="42" customHeight="1">
      <c r="A2" s="177" t="s">
        <v>1</v>
      </c>
      <c r="B2" s="177"/>
      <c r="C2" s="177"/>
      <c r="D2" s="177"/>
      <c r="E2" s="177"/>
      <c r="F2" s="177"/>
      <c r="G2" s="177"/>
      <c r="H2" s="177"/>
      <c r="I2" s="177"/>
      <c r="J2" s="177"/>
    </row>
    <row r="3" spans="1:10" s="3" customFormat="1" ht="34.5" customHeight="1">
      <c r="A3" s="183" t="s">
        <v>476</v>
      </c>
      <c r="B3" s="183"/>
      <c r="C3" s="184" t="s">
        <v>477</v>
      </c>
      <c r="D3" s="184"/>
      <c r="E3" s="184"/>
      <c r="F3" s="184" t="s">
        <v>189</v>
      </c>
      <c r="G3" s="184"/>
      <c r="H3" s="6"/>
    </row>
    <row r="4" spans="1:10" s="1" customFormat="1" ht="28.5">
      <c r="A4" s="7" t="s">
        <v>5</v>
      </c>
      <c r="B4" s="8" t="s">
        <v>6</v>
      </c>
      <c r="C4" s="8" t="s">
        <v>7</v>
      </c>
      <c r="D4" s="8" t="s">
        <v>8</v>
      </c>
      <c r="E4" s="8" t="s">
        <v>9</v>
      </c>
      <c r="F4" s="8" t="s">
        <v>10</v>
      </c>
      <c r="G4" s="8" t="s">
        <v>11</v>
      </c>
      <c r="H4" s="8" t="s">
        <v>102</v>
      </c>
      <c r="I4" s="8" t="s">
        <v>13</v>
      </c>
      <c r="J4" s="23" t="s">
        <v>14</v>
      </c>
    </row>
    <row r="5" spans="1:10" s="1" customFormat="1" ht="30.75" customHeight="1">
      <c r="A5" s="9" t="s">
        <v>21</v>
      </c>
      <c r="B5" s="10" t="s">
        <v>22</v>
      </c>
      <c r="C5" s="10" t="s">
        <v>23</v>
      </c>
      <c r="D5" s="11">
        <v>1</v>
      </c>
      <c r="E5" s="10" t="s">
        <v>122</v>
      </c>
      <c r="F5" s="11">
        <v>3</v>
      </c>
      <c r="G5" s="10" t="s">
        <v>123</v>
      </c>
      <c r="H5" s="10" t="s">
        <v>124</v>
      </c>
      <c r="I5" s="11">
        <v>6</v>
      </c>
      <c r="J5" s="24">
        <v>7</v>
      </c>
    </row>
    <row r="6" spans="1:10" s="40" customFormat="1" ht="27.95" customHeight="1">
      <c r="A6" s="12" t="s">
        <v>392</v>
      </c>
      <c r="B6" s="13" t="s">
        <v>478</v>
      </c>
      <c r="C6" s="13" t="s">
        <v>869</v>
      </c>
      <c r="D6" s="14">
        <v>149.5</v>
      </c>
      <c r="E6" s="15">
        <f t="shared" ref="E6:E19" si="0">D6*0.25</f>
        <v>37.375</v>
      </c>
      <c r="F6" s="15">
        <v>91.713999999999999</v>
      </c>
      <c r="G6" s="15">
        <f t="shared" ref="G6:G19" si="1">F6*0.5</f>
        <v>45.856999999999999</v>
      </c>
      <c r="H6" s="15">
        <f t="shared" ref="H6:H19" si="2">E6+G6</f>
        <v>83.231999999999999</v>
      </c>
      <c r="I6" s="25">
        <f t="shared" ref="I6:I19" si="3">RANK(H6,$H$6:$H$19)</f>
        <v>1</v>
      </c>
      <c r="J6" s="39" t="s">
        <v>32</v>
      </c>
    </row>
    <row r="7" spans="1:10" s="40" customFormat="1" ht="27.95" customHeight="1">
      <c r="A7" s="12" t="s">
        <v>392</v>
      </c>
      <c r="B7" s="16" t="s">
        <v>479</v>
      </c>
      <c r="C7" s="16" t="s">
        <v>870</v>
      </c>
      <c r="D7" s="17">
        <v>148</v>
      </c>
      <c r="E7" s="15">
        <f t="shared" si="0"/>
        <v>37</v>
      </c>
      <c r="F7" s="15">
        <v>92.384</v>
      </c>
      <c r="G7" s="15">
        <f t="shared" si="1"/>
        <v>46.192</v>
      </c>
      <c r="H7" s="15">
        <f t="shared" si="2"/>
        <v>83.191999999999993</v>
      </c>
      <c r="I7" s="25">
        <f t="shared" si="3"/>
        <v>2</v>
      </c>
      <c r="J7" s="39" t="s">
        <v>32</v>
      </c>
    </row>
    <row r="8" spans="1:10" s="40" customFormat="1" ht="27.95" customHeight="1">
      <c r="A8" s="12" t="s">
        <v>392</v>
      </c>
      <c r="B8" s="16" t="s">
        <v>480</v>
      </c>
      <c r="C8" s="16" t="s">
        <v>871</v>
      </c>
      <c r="D8" s="17">
        <v>158</v>
      </c>
      <c r="E8" s="15">
        <f t="shared" si="0"/>
        <v>39.5</v>
      </c>
      <c r="F8" s="15">
        <v>86.35</v>
      </c>
      <c r="G8" s="15">
        <f t="shared" si="1"/>
        <v>43.174999999999997</v>
      </c>
      <c r="H8" s="15">
        <f t="shared" si="2"/>
        <v>82.674999999999997</v>
      </c>
      <c r="I8" s="25">
        <f t="shared" si="3"/>
        <v>3</v>
      </c>
      <c r="J8" s="39" t="s">
        <v>32</v>
      </c>
    </row>
    <row r="9" spans="1:10" s="40" customFormat="1" ht="27.95" customHeight="1">
      <c r="A9" s="12" t="s">
        <v>392</v>
      </c>
      <c r="B9" s="16" t="s">
        <v>481</v>
      </c>
      <c r="C9" s="16" t="s">
        <v>872</v>
      </c>
      <c r="D9" s="17">
        <v>147</v>
      </c>
      <c r="E9" s="15">
        <f t="shared" si="0"/>
        <v>36.75</v>
      </c>
      <c r="F9" s="15">
        <v>87.647999999999996</v>
      </c>
      <c r="G9" s="15">
        <f t="shared" si="1"/>
        <v>43.823999999999998</v>
      </c>
      <c r="H9" s="15">
        <f t="shared" si="2"/>
        <v>80.573999999999998</v>
      </c>
      <c r="I9" s="25">
        <f t="shared" si="3"/>
        <v>4</v>
      </c>
      <c r="J9" s="39" t="s">
        <v>32</v>
      </c>
    </row>
    <row r="10" spans="1:10" s="40" customFormat="1" ht="27.95" customHeight="1">
      <c r="A10" s="12" t="s">
        <v>392</v>
      </c>
      <c r="B10" s="16" t="s">
        <v>482</v>
      </c>
      <c r="C10" s="16" t="s">
        <v>873</v>
      </c>
      <c r="D10" s="17">
        <v>151</v>
      </c>
      <c r="E10" s="15">
        <f t="shared" si="0"/>
        <v>37.75</v>
      </c>
      <c r="F10" s="15">
        <v>85.635999999999996</v>
      </c>
      <c r="G10" s="15">
        <f t="shared" si="1"/>
        <v>42.817999999999998</v>
      </c>
      <c r="H10" s="15">
        <f t="shared" si="2"/>
        <v>80.567999999999998</v>
      </c>
      <c r="I10" s="25">
        <f t="shared" si="3"/>
        <v>5</v>
      </c>
      <c r="J10" s="39" t="s">
        <v>32</v>
      </c>
    </row>
    <row r="11" spans="1:10" s="40" customFormat="1" ht="27.95" customHeight="1">
      <c r="A11" s="12" t="s">
        <v>392</v>
      </c>
      <c r="B11" s="16" t="s">
        <v>483</v>
      </c>
      <c r="C11" s="16" t="s">
        <v>874</v>
      </c>
      <c r="D11" s="17">
        <v>149</v>
      </c>
      <c r="E11" s="15">
        <f t="shared" si="0"/>
        <v>37.25</v>
      </c>
      <c r="F11" s="15">
        <v>85.453999999999994</v>
      </c>
      <c r="G11" s="15">
        <f t="shared" si="1"/>
        <v>42.726999999999997</v>
      </c>
      <c r="H11" s="15">
        <f t="shared" si="2"/>
        <v>79.977000000000004</v>
      </c>
      <c r="I11" s="25">
        <f t="shared" si="3"/>
        <v>6</v>
      </c>
      <c r="J11" s="39" t="s">
        <v>32</v>
      </c>
    </row>
    <row r="12" spans="1:10" s="40" customFormat="1" ht="27.95" customHeight="1">
      <c r="A12" s="12" t="s">
        <v>392</v>
      </c>
      <c r="B12" s="16" t="s">
        <v>484</v>
      </c>
      <c r="C12" s="16" t="s">
        <v>875</v>
      </c>
      <c r="D12" s="17">
        <v>145</v>
      </c>
      <c r="E12" s="15">
        <f t="shared" si="0"/>
        <v>36.25</v>
      </c>
      <c r="F12" s="15">
        <v>85.932000000000002</v>
      </c>
      <c r="G12" s="15">
        <f t="shared" si="1"/>
        <v>42.966000000000001</v>
      </c>
      <c r="H12" s="15">
        <f t="shared" si="2"/>
        <v>79.215999999999994</v>
      </c>
      <c r="I12" s="25">
        <f t="shared" si="3"/>
        <v>7</v>
      </c>
      <c r="J12" s="39"/>
    </row>
    <row r="13" spans="1:10" s="40" customFormat="1" ht="27.95" customHeight="1">
      <c r="A13" s="12" t="s">
        <v>392</v>
      </c>
      <c r="B13" s="16" t="s">
        <v>485</v>
      </c>
      <c r="C13" s="16" t="s">
        <v>876</v>
      </c>
      <c r="D13" s="17">
        <v>138</v>
      </c>
      <c r="E13" s="15">
        <f t="shared" si="0"/>
        <v>34.5</v>
      </c>
      <c r="F13" s="15">
        <v>88.022000000000006</v>
      </c>
      <c r="G13" s="15">
        <f t="shared" si="1"/>
        <v>44.011000000000003</v>
      </c>
      <c r="H13" s="15">
        <f t="shared" si="2"/>
        <v>78.510999999999996</v>
      </c>
      <c r="I13" s="25">
        <f t="shared" si="3"/>
        <v>8</v>
      </c>
      <c r="J13" s="39"/>
    </row>
    <row r="14" spans="1:10" s="40" customFormat="1" ht="27.95" customHeight="1">
      <c r="A14" s="12" t="s">
        <v>392</v>
      </c>
      <c r="B14" s="16" t="s">
        <v>486</v>
      </c>
      <c r="C14" s="16" t="s">
        <v>877</v>
      </c>
      <c r="D14" s="17">
        <v>139</v>
      </c>
      <c r="E14" s="15">
        <f t="shared" si="0"/>
        <v>34.75</v>
      </c>
      <c r="F14" s="15">
        <v>86.165999999999997</v>
      </c>
      <c r="G14" s="15">
        <f t="shared" si="1"/>
        <v>43.082999999999998</v>
      </c>
      <c r="H14" s="15">
        <f t="shared" si="2"/>
        <v>77.832999999999998</v>
      </c>
      <c r="I14" s="25">
        <f t="shared" si="3"/>
        <v>9</v>
      </c>
      <c r="J14" s="39"/>
    </row>
    <row r="15" spans="1:10" s="40" customFormat="1" ht="27.95" customHeight="1">
      <c r="A15" s="12" t="s">
        <v>392</v>
      </c>
      <c r="B15" s="16" t="s">
        <v>487</v>
      </c>
      <c r="C15" s="16" t="s">
        <v>878</v>
      </c>
      <c r="D15" s="17">
        <v>142</v>
      </c>
      <c r="E15" s="15">
        <f t="shared" si="0"/>
        <v>35.5</v>
      </c>
      <c r="F15" s="15">
        <v>82.682000000000002</v>
      </c>
      <c r="G15" s="15">
        <f t="shared" si="1"/>
        <v>41.341000000000001</v>
      </c>
      <c r="H15" s="15">
        <f t="shared" si="2"/>
        <v>76.840999999999994</v>
      </c>
      <c r="I15" s="25">
        <f t="shared" si="3"/>
        <v>10</v>
      </c>
      <c r="J15" s="39"/>
    </row>
    <row r="16" spans="1:10" s="40" customFormat="1" ht="27.95" customHeight="1">
      <c r="A16" s="12" t="s">
        <v>392</v>
      </c>
      <c r="B16" s="16" t="s">
        <v>488</v>
      </c>
      <c r="C16" s="16" t="s">
        <v>879</v>
      </c>
      <c r="D16" s="17">
        <v>139</v>
      </c>
      <c r="E16" s="15">
        <f t="shared" si="0"/>
        <v>34.75</v>
      </c>
      <c r="F16" s="15">
        <v>82.727999999999994</v>
      </c>
      <c r="G16" s="15">
        <f t="shared" si="1"/>
        <v>41.363999999999997</v>
      </c>
      <c r="H16" s="15">
        <f t="shared" si="2"/>
        <v>76.114000000000004</v>
      </c>
      <c r="I16" s="25">
        <f t="shared" si="3"/>
        <v>11</v>
      </c>
      <c r="J16" s="39"/>
    </row>
    <row r="17" spans="1:10" s="40" customFormat="1" ht="27.95" customHeight="1">
      <c r="A17" s="12" t="s">
        <v>392</v>
      </c>
      <c r="B17" s="16" t="s">
        <v>489</v>
      </c>
      <c r="C17" s="16" t="s">
        <v>880</v>
      </c>
      <c r="D17" s="17">
        <v>138.5</v>
      </c>
      <c r="E17" s="15">
        <f t="shared" si="0"/>
        <v>34.625</v>
      </c>
      <c r="F17" s="15">
        <v>78.518000000000001</v>
      </c>
      <c r="G17" s="15">
        <f t="shared" si="1"/>
        <v>39.259</v>
      </c>
      <c r="H17" s="15">
        <f t="shared" si="2"/>
        <v>73.884</v>
      </c>
      <c r="I17" s="25">
        <f t="shared" si="3"/>
        <v>12</v>
      </c>
      <c r="J17" s="39"/>
    </row>
    <row r="18" spans="1:10" s="40" customFormat="1" ht="27.95" customHeight="1">
      <c r="A18" s="12" t="s">
        <v>392</v>
      </c>
      <c r="B18" s="16" t="s">
        <v>490</v>
      </c>
      <c r="C18" s="16" t="s">
        <v>881</v>
      </c>
      <c r="D18" s="17">
        <v>133.5</v>
      </c>
      <c r="E18" s="15">
        <f t="shared" si="0"/>
        <v>33.375</v>
      </c>
      <c r="F18" s="15">
        <v>80.37</v>
      </c>
      <c r="G18" s="15">
        <f t="shared" si="1"/>
        <v>40.185000000000002</v>
      </c>
      <c r="H18" s="15">
        <f t="shared" si="2"/>
        <v>73.56</v>
      </c>
      <c r="I18" s="25">
        <f t="shared" si="3"/>
        <v>13</v>
      </c>
      <c r="J18" s="39"/>
    </row>
    <row r="19" spans="1:10" s="40" customFormat="1" ht="27.95" customHeight="1">
      <c r="A19" s="18" t="s">
        <v>392</v>
      </c>
      <c r="B19" s="19" t="s">
        <v>491</v>
      </c>
      <c r="C19" s="19" t="s">
        <v>882</v>
      </c>
      <c r="D19" s="20">
        <v>138</v>
      </c>
      <c r="E19" s="21">
        <f t="shared" si="0"/>
        <v>34.5</v>
      </c>
      <c r="F19" s="21">
        <v>0</v>
      </c>
      <c r="G19" s="21">
        <f t="shared" si="1"/>
        <v>0</v>
      </c>
      <c r="H19" s="21">
        <f t="shared" si="2"/>
        <v>34.5</v>
      </c>
      <c r="I19" s="28">
        <f t="shared" si="3"/>
        <v>14</v>
      </c>
      <c r="J19" s="85" t="s">
        <v>258</v>
      </c>
    </row>
    <row r="21" spans="1:10" s="5" customFormat="1" ht="18.75">
      <c r="A21" s="5" t="s">
        <v>93</v>
      </c>
      <c r="B21" s="84"/>
      <c r="C21" s="5" t="s">
        <v>94</v>
      </c>
      <c r="D21" s="84"/>
      <c r="E21" s="84" t="s">
        <v>95</v>
      </c>
    </row>
    <row r="22" spans="1:10" s="5" customFormat="1" ht="18.75">
      <c r="A22" s="5" t="s">
        <v>96</v>
      </c>
      <c r="B22" s="84"/>
      <c r="D22" s="84"/>
      <c r="E22" s="84" t="s">
        <v>97</v>
      </c>
    </row>
    <row r="23" spans="1:10" s="5" customFormat="1" ht="18.75">
      <c r="B23" s="84"/>
      <c r="D23" s="187">
        <v>44383</v>
      </c>
      <c r="E23" s="188"/>
      <c r="F23" s="188"/>
      <c r="G23" s="188"/>
    </row>
  </sheetData>
  <mergeCells count="6">
    <mergeCell ref="D23:G23"/>
    <mergeCell ref="A1:J1"/>
    <mergeCell ref="A2:J2"/>
    <mergeCell ref="A3:B3"/>
    <mergeCell ref="C3:E3"/>
    <mergeCell ref="F3:G3"/>
  </mergeCells>
  <phoneticPr fontId="55"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4.xml><?xml version="1.0" encoding="utf-8"?>
<worksheet xmlns="http://schemas.openxmlformats.org/spreadsheetml/2006/main" xmlns:r="http://schemas.openxmlformats.org/officeDocument/2006/relationships">
  <dimension ref="A1:J26"/>
  <sheetViews>
    <sheetView workbookViewId="0">
      <selection activeCell="C19" sqref="C19"/>
    </sheetView>
  </sheetViews>
  <sheetFormatPr defaultColWidth="9" defaultRowHeight="13.5"/>
  <cols>
    <col min="1" max="1" width="15.875" customWidth="1"/>
    <col min="2" max="2" width="14.625" style="60" customWidth="1"/>
    <col min="3" max="3" width="26.125" customWidth="1"/>
    <col min="4" max="4" width="12.125" style="60" customWidth="1"/>
    <col min="5" max="5" width="13.625" style="60" customWidth="1"/>
    <col min="6" max="6" width="11.125" customWidth="1"/>
    <col min="7" max="7" width="11.875" customWidth="1"/>
    <col min="8" max="8" width="11.25" customWidth="1"/>
  </cols>
  <sheetData>
    <row r="1" spans="1:10" s="1" customFormat="1" ht="42" customHeight="1">
      <c r="A1" s="176" t="s">
        <v>139</v>
      </c>
      <c r="B1" s="176"/>
      <c r="C1" s="176"/>
      <c r="D1" s="176"/>
      <c r="E1" s="176"/>
      <c r="F1" s="176"/>
      <c r="G1" s="176"/>
      <c r="H1" s="176"/>
      <c r="I1" s="176"/>
      <c r="J1" s="176"/>
    </row>
    <row r="2" spans="1:10" s="2" customFormat="1" ht="42" customHeight="1">
      <c r="A2" s="177" t="s">
        <v>1</v>
      </c>
      <c r="B2" s="177"/>
      <c r="C2" s="177"/>
      <c r="D2" s="177"/>
      <c r="E2" s="177"/>
      <c r="F2" s="177"/>
      <c r="G2" s="177"/>
      <c r="H2" s="177"/>
      <c r="I2" s="177"/>
      <c r="J2" s="177"/>
    </row>
    <row r="3" spans="1:10" s="3" customFormat="1" ht="34.5" customHeight="1">
      <c r="A3" s="183" t="s">
        <v>120</v>
      </c>
      <c r="B3" s="183"/>
      <c r="C3" s="184" t="s">
        <v>140</v>
      </c>
      <c r="D3" s="184"/>
      <c r="E3" s="184"/>
      <c r="F3" s="184" t="s">
        <v>101</v>
      </c>
      <c r="G3" s="184"/>
      <c r="H3" s="6"/>
    </row>
    <row r="4" spans="1:10" s="1" customFormat="1" ht="29.25" customHeight="1">
      <c r="A4" s="7" t="s">
        <v>5</v>
      </c>
      <c r="B4" s="8" t="s">
        <v>6</v>
      </c>
      <c r="C4" s="8" t="s">
        <v>7</v>
      </c>
      <c r="D4" s="8" t="s">
        <v>8</v>
      </c>
      <c r="E4" s="8" t="s">
        <v>9</v>
      </c>
      <c r="F4" s="8" t="s">
        <v>10</v>
      </c>
      <c r="G4" s="8" t="s">
        <v>11</v>
      </c>
      <c r="H4" s="8" t="s">
        <v>12</v>
      </c>
      <c r="I4" s="8" t="s">
        <v>13</v>
      </c>
      <c r="J4" s="23" t="s">
        <v>14</v>
      </c>
    </row>
    <row r="5" spans="1:10" s="1" customFormat="1" ht="30.75" customHeight="1">
      <c r="A5" s="9" t="s">
        <v>21</v>
      </c>
      <c r="B5" s="10" t="s">
        <v>22</v>
      </c>
      <c r="C5" s="10" t="s">
        <v>23</v>
      </c>
      <c r="D5" s="11">
        <v>1</v>
      </c>
      <c r="E5" s="10" t="s">
        <v>122</v>
      </c>
      <c r="F5" s="11">
        <v>3</v>
      </c>
      <c r="G5" s="10" t="s">
        <v>123</v>
      </c>
      <c r="H5" s="10" t="s">
        <v>124</v>
      </c>
      <c r="I5" s="11">
        <v>6</v>
      </c>
      <c r="J5" s="24">
        <v>7</v>
      </c>
    </row>
    <row r="6" spans="1:10" s="59" customFormat="1" ht="23.1" customHeight="1">
      <c r="A6" s="61" t="s">
        <v>125</v>
      </c>
      <c r="B6" s="62" t="s">
        <v>141</v>
      </c>
      <c r="C6" s="62" t="s">
        <v>648</v>
      </c>
      <c r="D6" s="63">
        <v>159</v>
      </c>
      <c r="E6" s="64">
        <f t="shared" ref="E6:E22" si="0">D6*0.25</f>
        <v>39.75</v>
      </c>
      <c r="F6" s="64">
        <v>88.373000000000005</v>
      </c>
      <c r="G6" s="64">
        <f t="shared" ref="G6:G22" si="1">F6*0.5</f>
        <v>44.186500000000002</v>
      </c>
      <c r="H6" s="64">
        <f t="shared" ref="H6:H22" si="2">E6+G6</f>
        <v>83.936499999999995</v>
      </c>
      <c r="I6" s="69">
        <f t="shared" ref="I6:I22" si="3">RANK(H6,$H$6:$H$22)</f>
        <v>1</v>
      </c>
      <c r="J6" s="70" t="s">
        <v>32</v>
      </c>
    </row>
    <row r="7" spans="1:10" s="59" customFormat="1" ht="23.1" customHeight="1">
      <c r="A7" s="61" t="s">
        <v>125</v>
      </c>
      <c r="B7" s="88" t="s">
        <v>142</v>
      </c>
      <c r="C7" s="88" t="s">
        <v>649</v>
      </c>
      <c r="D7" s="89">
        <v>155.5</v>
      </c>
      <c r="E7" s="64">
        <f t="shared" si="0"/>
        <v>38.875</v>
      </c>
      <c r="F7" s="64">
        <v>89.052999999999997</v>
      </c>
      <c r="G7" s="64">
        <f t="shared" si="1"/>
        <v>44.526499999999999</v>
      </c>
      <c r="H7" s="64">
        <f t="shared" si="2"/>
        <v>83.401499999999999</v>
      </c>
      <c r="I7" s="69">
        <f t="shared" si="3"/>
        <v>2</v>
      </c>
      <c r="J7" s="70" t="s">
        <v>32</v>
      </c>
    </row>
    <row r="8" spans="1:10" s="59" customFormat="1" ht="23.1" customHeight="1">
      <c r="A8" s="61" t="s">
        <v>125</v>
      </c>
      <c r="B8" s="88" t="s">
        <v>143</v>
      </c>
      <c r="C8" s="88" t="s">
        <v>650</v>
      </c>
      <c r="D8" s="89">
        <v>152.5</v>
      </c>
      <c r="E8" s="64">
        <f t="shared" si="0"/>
        <v>38.125</v>
      </c>
      <c r="F8" s="64">
        <v>87.257000000000005</v>
      </c>
      <c r="G8" s="64">
        <f t="shared" si="1"/>
        <v>43.628500000000003</v>
      </c>
      <c r="H8" s="64">
        <f t="shared" si="2"/>
        <v>81.753500000000003</v>
      </c>
      <c r="I8" s="69">
        <f t="shared" si="3"/>
        <v>3</v>
      </c>
      <c r="J8" s="70" t="s">
        <v>32</v>
      </c>
    </row>
    <row r="9" spans="1:10" s="59" customFormat="1" ht="23.1" customHeight="1">
      <c r="A9" s="61" t="s">
        <v>125</v>
      </c>
      <c r="B9" s="88" t="s">
        <v>144</v>
      </c>
      <c r="C9" s="88" t="s">
        <v>651</v>
      </c>
      <c r="D9" s="89">
        <v>149</v>
      </c>
      <c r="E9" s="64">
        <f t="shared" si="0"/>
        <v>37.25</v>
      </c>
      <c r="F9" s="64">
        <v>88.763000000000005</v>
      </c>
      <c r="G9" s="64">
        <f t="shared" si="1"/>
        <v>44.381500000000003</v>
      </c>
      <c r="H9" s="64">
        <f t="shared" si="2"/>
        <v>81.631500000000003</v>
      </c>
      <c r="I9" s="69">
        <f t="shared" si="3"/>
        <v>4</v>
      </c>
      <c r="J9" s="70" t="s">
        <v>32</v>
      </c>
    </row>
    <row r="10" spans="1:10" s="59" customFormat="1" ht="23.1" customHeight="1">
      <c r="A10" s="61" t="s">
        <v>125</v>
      </c>
      <c r="B10" s="88" t="s">
        <v>145</v>
      </c>
      <c r="C10" s="88" t="s">
        <v>652</v>
      </c>
      <c r="D10" s="89">
        <v>144.5</v>
      </c>
      <c r="E10" s="64">
        <f t="shared" si="0"/>
        <v>36.125</v>
      </c>
      <c r="F10" s="64">
        <v>89.462999999999994</v>
      </c>
      <c r="G10" s="64">
        <f t="shared" si="1"/>
        <v>44.731499999999997</v>
      </c>
      <c r="H10" s="64">
        <f t="shared" si="2"/>
        <v>80.856499999999997</v>
      </c>
      <c r="I10" s="69">
        <f t="shared" si="3"/>
        <v>5</v>
      </c>
      <c r="J10" s="70" t="s">
        <v>32</v>
      </c>
    </row>
    <row r="11" spans="1:10" s="59" customFormat="1" ht="23.1" customHeight="1">
      <c r="A11" s="61" t="s">
        <v>125</v>
      </c>
      <c r="B11" s="88" t="s">
        <v>146</v>
      </c>
      <c r="C11" s="88" t="s">
        <v>653</v>
      </c>
      <c r="D11" s="89">
        <v>144.5</v>
      </c>
      <c r="E11" s="64">
        <f t="shared" si="0"/>
        <v>36.125</v>
      </c>
      <c r="F11" s="64">
        <v>88.8</v>
      </c>
      <c r="G11" s="64">
        <f t="shared" si="1"/>
        <v>44.4</v>
      </c>
      <c r="H11" s="64">
        <f t="shared" si="2"/>
        <v>80.525000000000006</v>
      </c>
      <c r="I11" s="69">
        <f t="shared" si="3"/>
        <v>6</v>
      </c>
      <c r="J11" s="108"/>
    </row>
    <row r="12" spans="1:10" s="59" customFormat="1" ht="23.1" customHeight="1">
      <c r="A12" s="61" t="s">
        <v>125</v>
      </c>
      <c r="B12" s="88" t="s">
        <v>147</v>
      </c>
      <c r="C12" s="88" t="s">
        <v>654</v>
      </c>
      <c r="D12" s="89">
        <v>147.5</v>
      </c>
      <c r="E12" s="64">
        <f t="shared" si="0"/>
        <v>36.875</v>
      </c>
      <c r="F12" s="64">
        <v>87.016999999999996</v>
      </c>
      <c r="G12" s="64">
        <f t="shared" si="1"/>
        <v>43.508499999999998</v>
      </c>
      <c r="H12" s="64">
        <f t="shared" si="2"/>
        <v>80.383499999999998</v>
      </c>
      <c r="I12" s="69">
        <f t="shared" si="3"/>
        <v>7</v>
      </c>
      <c r="J12" s="108"/>
    </row>
    <row r="13" spans="1:10" s="59" customFormat="1" ht="23.1" customHeight="1">
      <c r="A13" s="61" t="s">
        <v>125</v>
      </c>
      <c r="B13" s="88" t="s">
        <v>148</v>
      </c>
      <c r="C13" s="88" t="s">
        <v>655</v>
      </c>
      <c r="D13" s="89">
        <v>145</v>
      </c>
      <c r="E13" s="64">
        <f t="shared" si="0"/>
        <v>36.25</v>
      </c>
      <c r="F13" s="64">
        <v>87.453000000000003</v>
      </c>
      <c r="G13" s="64">
        <f t="shared" si="1"/>
        <v>43.726500000000001</v>
      </c>
      <c r="H13" s="64">
        <f t="shared" si="2"/>
        <v>79.976500000000001</v>
      </c>
      <c r="I13" s="69">
        <f t="shared" si="3"/>
        <v>8</v>
      </c>
      <c r="J13" s="108"/>
    </row>
    <row r="14" spans="1:10" s="59" customFormat="1" ht="23.1" customHeight="1">
      <c r="A14" s="61" t="s">
        <v>125</v>
      </c>
      <c r="B14" s="88" t="s">
        <v>149</v>
      </c>
      <c r="C14" s="88" t="s">
        <v>656</v>
      </c>
      <c r="D14" s="89">
        <v>141</v>
      </c>
      <c r="E14" s="64">
        <f t="shared" si="0"/>
        <v>35.25</v>
      </c>
      <c r="F14" s="64">
        <v>89.35</v>
      </c>
      <c r="G14" s="64">
        <f t="shared" si="1"/>
        <v>44.674999999999997</v>
      </c>
      <c r="H14" s="64">
        <f t="shared" si="2"/>
        <v>79.924999999999997</v>
      </c>
      <c r="I14" s="69">
        <f t="shared" si="3"/>
        <v>9</v>
      </c>
      <c r="J14" s="108"/>
    </row>
    <row r="15" spans="1:10" s="59" customFormat="1" ht="23.1" customHeight="1">
      <c r="A15" s="61" t="s">
        <v>125</v>
      </c>
      <c r="B15" s="88" t="s">
        <v>150</v>
      </c>
      <c r="C15" s="88" t="s">
        <v>657</v>
      </c>
      <c r="D15" s="89">
        <v>143.5</v>
      </c>
      <c r="E15" s="64">
        <f t="shared" si="0"/>
        <v>35.875</v>
      </c>
      <c r="F15" s="64">
        <v>87.852999999999994</v>
      </c>
      <c r="G15" s="64">
        <f t="shared" si="1"/>
        <v>43.926499999999997</v>
      </c>
      <c r="H15" s="64">
        <f t="shared" si="2"/>
        <v>79.801500000000004</v>
      </c>
      <c r="I15" s="69">
        <f t="shared" si="3"/>
        <v>10</v>
      </c>
      <c r="J15" s="108"/>
    </row>
    <row r="16" spans="1:10" s="59" customFormat="1" ht="23.1" customHeight="1">
      <c r="A16" s="61" t="s">
        <v>125</v>
      </c>
      <c r="B16" s="88" t="s">
        <v>151</v>
      </c>
      <c r="C16" s="88" t="s">
        <v>658</v>
      </c>
      <c r="D16" s="89">
        <v>145</v>
      </c>
      <c r="E16" s="64">
        <f t="shared" si="0"/>
        <v>36.25</v>
      </c>
      <c r="F16" s="64">
        <v>86.887</v>
      </c>
      <c r="G16" s="64">
        <f t="shared" si="1"/>
        <v>43.4435</v>
      </c>
      <c r="H16" s="64">
        <f t="shared" si="2"/>
        <v>79.6935</v>
      </c>
      <c r="I16" s="69">
        <f t="shared" si="3"/>
        <v>11</v>
      </c>
      <c r="J16" s="108"/>
    </row>
    <row r="17" spans="1:10" s="59" customFormat="1" ht="23.1" customHeight="1">
      <c r="A17" s="61" t="s">
        <v>125</v>
      </c>
      <c r="B17" s="88" t="s">
        <v>152</v>
      </c>
      <c r="C17" s="88" t="s">
        <v>659</v>
      </c>
      <c r="D17" s="89">
        <v>140.5</v>
      </c>
      <c r="E17" s="64">
        <f t="shared" si="0"/>
        <v>35.125</v>
      </c>
      <c r="F17" s="64">
        <v>88.727000000000004</v>
      </c>
      <c r="G17" s="64">
        <f t="shared" si="1"/>
        <v>44.363500000000002</v>
      </c>
      <c r="H17" s="64">
        <f t="shared" si="2"/>
        <v>79.488500000000002</v>
      </c>
      <c r="I17" s="69">
        <f t="shared" si="3"/>
        <v>12</v>
      </c>
      <c r="J17" s="108"/>
    </row>
    <row r="18" spans="1:10" s="59" customFormat="1" ht="23.1" customHeight="1">
      <c r="A18" s="61" t="s">
        <v>125</v>
      </c>
      <c r="B18" s="88" t="s">
        <v>153</v>
      </c>
      <c r="C18" s="88" t="s">
        <v>660</v>
      </c>
      <c r="D18" s="89">
        <v>146</v>
      </c>
      <c r="E18" s="64">
        <f t="shared" si="0"/>
        <v>36.5</v>
      </c>
      <c r="F18" s="64">
        <v>85.876999999999995</v>
      </c>
      <c r="G18" s="64">
        <f t="shared" si="1"/>
        <v>42.938499999999998</v>
      </c>
      <c r="H18" s="64">
        <f t="shared" si="2"/>
        <v>79.438500000000005</v>
      </c>
      <c r="I18" s="69">
        <f t="shared" si="3"/>
        <v>13</v>
      </c>
      <c r="J18" s="108"/>
    </row>
    <row r="19" spans="1:10" s="59" customFormat="1" ht="23.1" customHeight="1">
      <c r="A19" s="61" t="s">
        <v>125</v>
      </c>
      <c r="B19" s="88" t="s">
        <v>154</v>
      </c>
      <c r="C19" s="88" t="s">
        <v>661</v>
      </c>
      <c r="D19" s="89">
        <v>144.5</v>
      </c>
      <c r="E19" s="64">
        <f t="shared" si="0"/>
        <v>36.125</v>
      </c>
      <c r="F19" s="64">
        <v>86.313000000000002</v>
      </c>
      <c r="G19" s="64">
        <f t="shared" si="1"/>
        <v>43.156500000000001</v>
      </c>
      <c r="H19" s="64">
        <f t="shared" si="2"/>
        <v>79.281499999999994</v>
      </c>
      <c r="I19" s="69">
        <f t="shared" si="3"/>
        <v>14</v>
      </c>
      <c r="J19" s="108"/>
    </row>
    <row r="20" spans="1:10" s="59" customFormat="1" ht="23.1" customHeight="1">
      <c r="A20" s="61" t="s">
        <v>125</v>
      </c>
      <c r="B20" s="88" t="s">
        <v>155</v>
      </c>
      <c r="C20" s="88" t="s">
        <v>662</v>
      </c>
      <c r="D20" s="89">
        <v>140</v>
      </c>
      <c r="E20" s="64">
        <f t="shared" si="0"/>
        <v>35</v>
      </c>
      <c r="F20" s="64">
        <v>86.843000000000004</v>
      </c>
      <c r="G20" s="64">
        <f t="shared" si="1"/>
        <v>43.421500000000002</v>
      </c>
      <c r="H20" s="64">
        <f t="shared" si="2"/>
        <v>78.421499999999995</v>
      </c>
      <c r="I20" s="69">
        <f t="shared" si="3"/>
        <v>15</v>
      </c>
      <c r="J20" s="108"/>
    </row>
    <row r="21" spans="1:10" s="59" customFormat="1" ht="23.1" customHeight="1">
      <c r="A21" s="61" t="s">
        <v>125</v>
      </c>
      <c r="B21" s="88" t="s">
        <v>156</v>
      </c>
      <c r="C21" s="88" t="s">
        <v>663</v>
      </c>
      <c r="D21" s="89">
        <v>140</v>
      </c>
      <c r="E21" s="64">
        <f t="shared" si="0"/>
        <v>35</v>
      </c>
      <c r="F21" s="64">
        <v>85.903000000000006</v>
      </c>
      <c r="G21" s="64">
        <f t="shared" si="1"/>
        <v>42.951500000000003</v>
      </c>
      <c r="H21" s="64">
        <f t="shared" si="2"/>
        <v>77.951499999999996</v>
      </c>
      <c r="I21" s="69">
        <f t="shared" si="3"/>
        <v>16</v>
      </c>
      <c r="J21" s="108"/>
    </row>
    <row r="22" spans="1:10" s="59" customFormat="1" ht="23.1" customHeight="1">
      <c r="A22" s="65" t="s">
        <v>125</v>
      </c>
      <c r="B22" s="66" t="s">
        <v>157</v>
      </c>
      <c r="C22" s="66" t="s">
        <v>664</v>
      </c>
      <c r="D22" s="67">
        <v>140</v>
      </c>
      <c r="E22" s="56">
        <f t="shared" si="0"/>
        <v>35</v>
      </c>
      <c r="F22" s="56">
        <v>85.763000000000005</v>
      </c>
      <c r="G22" s="56">
        <f t="shared" si="1"/>
        <v>42.881500000000003</v>
      </c>
      <c r="H22" s="56">
        <f t="shared" si="2"/>
        <v>77.881500000000003</v>
      </c>
      <c r="I22" s="57">
        <f t="shared" si="3"/>
        <v>17</v>
      </c>
      <c r="J22" s="109"/>
    </row>
    <row r="24" spans="1:10" s="45" customFormat="1" ht="18.75">
      <c r="A24" s="45" t="s">
        <v>93</v>
      </c>
      <c r="B24" s="68"/>
      <c r="C24" s="45" t="s">
        <v>94</v>
      </c>
      <c r="D24" s="68"/>
      <c r="E24" s="68" t="s">
        <v>95</v>
      </c>
    </row>
    <row r="25" spans="1:10" s="45" customFormat="1" ht="18.75">
      <c r="A25" s="45" t="s">
        <v>96</v>
      </c>
      <c r="B25" s="68"/>
      <c r="D25" s="68"/>
      <c r="E25" s="68" t="s">
        <v>97</v>
      </c>
    </row>
    <row r="26" spans="1:10" s="45" customFormat="1" ht="18.75">
      <c r="B26" s="68"/>
      <c r="D26" s="185">
        <v>44383</v>
      </c>
      <c r="E26" s="186"/>
      <c r="F26" s="186"/>
      <c r="G26" s="186"/>
    </row>
  </sheetData>
  <mergeCells count="6">
    <mergeCell ref="D26:G26"/>
    <mergeCell ref="A1:J1"/>
    <mergeCell ref="A2:J2"/>
    <mergeCell ref="A3:B3"/>
    <mergeCell ref="C3:E3"/>
    <mergeCell ref="F3:G3"/>
  </mergeCells>
  <phoneticPr fontId="55"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40.xml><?xml version="1.0" encoding="utf-8"?>
<worksheet xmlns="http://schemas.openxmlformats.org/spreadsheetml/2006/main" xmlns:r="http://schemas.openxmlformats.org/officeDocument/2006/relationships">
  <dimension ref="A1:J15"/>
  <sheetViews>
    <sheetView workbookViewId="0">
      <selection activeCell="C6" sqref="C6:C8"/>
    </sheetView>
  </sheetViews>
  <sheetFormatPr defaultColWidth="9" defaultRowHeight="13.5"/>
  <cols>
    <col min="1" max="1" width="18.5" customWidth="1"/>
    <col min="2" max="2" width="10.25" customWidth="1"/>
    <col min="3" max="3" width="25.625" customWidth="1"/>
    <col min="4" max="4" width="10.125" customWidth="1"/>
    <col min="5" max="5" width="15.75" customWidth="1"/>
    <col min="6" max="6" width="9.625" customWidth="1"/>
    <col min="7" max="7" width="12.875" customWidth="1"/>
    <col min="8" max="8" width="10.875" customWidth="1"/>
    <col min="10" max="10" width="9.875" customWidth="1"/>
  </cols>
  <sheetData>
    <row r="1" spans="1:10" s="1" customFormat="1" ht="42" customHeight="1">
      <c r="A1" s="176" t="s">
        <v>492</v>
      </c>
      <c r="B1" s="176"/>
      <c r="C1" s="176"/>
      <c r="D1" s="176"/>
      <c r="E1" s="176"/>
      <c r="F1" s="176"/>
      <c r="G1" s="176"/>
      <c r="H1" s="176"/>
      <c r="I1" s="176"/>
      <c r="J1" s="176"/>
    </row>
    <row r="2" spans="1:10" s="2" customFormat="1" ht="53.25" customHeight="1">
      <c r="A2" s="177" t="s">
        <v>1</v>
      </c>
      <c r="B2" s="177"/>
      <c r="C2" s="177"/>
      <c r="D2" s="177"/>
      <c r="E2" s="177"/>
      <c r="F2" s="177"/>
      <c r="G2" s="177"/>
      <c r="H2" s="177"/>
      <c r="I2" s="177"/>
      <c r="J2" s="177"/>
    </row>
    <row r="3" spans="1:10" s="3" customFormat="1" ht="34.5" customHeight="1">
      <c r="A3" s="183" t="s">
        <v>493</v>
      </c>
      <c r="B3" s="183"/>
      <c r="C3" s="184" t="s">
        <v>292</v>
      </c>
      <c r="D3" s="184"/>
      <c r="E3" s="184"/>
      <c r="F3" s="184" t="s">
        <v>101</v>
      </c>
      <c r="G3" s="184"/>
      <c r="H3" s="6"/>
    </row>
    <row r="4" spans="1:10" s="1" customFormat="1" ht="28.5">
      <c r="A4" s="7" t="s">
        <v>5</v>
      </c>
      <c r="B4" s="8" t="s">
        <v>6</v>
      </c>
      <c r="C4" s="8" t="s">
        <v>7</v>
      </c>
      <c r="D4" s="8" t="s">
        <v>8</v>
      </c>
      <c r="E4" s="8" t="s">
        <v>9</v>
      </c>
      <c r="F4" s="8" t="s">
        <v>10</v>
      </c>
      <c r="G4" s="8" t="s">
        <v>11</v>
      </c>
      <c r="H4" s="8" t="s">
        <v>102</v>
      </c>
      <c r="I4" s="8" t="s">
        <v>13</v>
      </c>
      <c r="J4" s="23" t="s">
        <v>14</v>
      </c>
    </row>
    <row r="5" spans="1:10" s="1" customFormat="1" ht="30.75" customHeight="1">
      <c r="A5" s="82" t="s">
        <v>21</v>
      </c>
      <c r="B5" s="73" t="s">
        <v>22</v>
      </c>
      <c r="C5" s="73" t="s">
        <v>23</v>
      </c>
      <c r="D5" s="72">
        <v>1</v>
      </c>
      <c r="E5" s="73" t="s">
        <v>412</v>
      </c>
      <c r="F5" s="72">
        <v>3</v>
      </c>
      <c r="G5" s="73" t="s">
        <v>413</v>
      </c>
      <c r="H5" s="73" t="s">
        <v>124</v>
      </c>
      <c r="I5" s="72">
        <v>6</v>
      </c>
      <c r="J5" s="80">
        <v>7</v>
      </c>
    </row>
    <row r="6" spans="1:10" s="1" customFormat="1" ht="30.75" customHeight="1">
      <c r="A6" s="10" t="s">
        <v>414</v>
      </c>
      <c r="B6" s="16" t="s">
        <v>494</v>
      </c>
      <c r="C6" s="16" t="s">
        <v>883</v>
      </c>
      <c r="D6" s="17">
        <v>143</v>
      </c>
      <c r="E6" s="15">
        <f t="shared" ref="E6:E8" si="0">D6*0.25</f>
        <v>35.75</v>
      </c>
      <c r="F6" s="15">
        <v>87.915999999999997</v>
      </c>
      <c r="G6" s="15">
        <f t="shared" ref="G6:G8" si="1">F6*0.5</f>
        <v>43.957999999999998</v>
      </c>
      <c r="H6" s="15">
        <f t="shared" ref="H6:H8" si="2">E6+G6</f>
        <v>79.707999999999998</v>
      </c>
      <c r="I6" s="25">
        <f t="shared" ref="I6:I8" si="3">RANK(H6,$H$6:$H$8)</f>
        <v>1</v>
      </c>
      <c r="J6" s="24" t="s">
        <v>32</v>
      </c>
    </row>
    <row r="7" spans="1:10" s="1" customFormat="1" ht="30.75" customHeight="1">
      <c r="A7" s="74" t="s">
        <v>414</v>
      </c>
      <c r="B7" s="13" t="s">
        <v>495</v>
      </c>
      <c r="C7" s="13" t="s">
        <v>884</v>
      </c>
      <c r="D7" s="14">
        <v>137</v>
      </c>
      <c r="E7" s="15">
        <f t="shared" si="0"/>
        <v>34.25</v>
      </c>
      <c r="F7" s="15">
        <v>85.075999999999993</v>
      </c>
      <c r="G7" s="15">
        <f t="shared" si="1"/>
        <v>42.537999999999997</v>
      </c>
      <c r="H7" s="15">
        <f t="shared" si="2"/>
        <v>76.787999999999997</v>
      </c>
      <c r="I7" s="25">
        <f t="shared" si="3"/>
        <v>2</v>
      </c>
      <c r="J7" s="24" t="s">
        <v>32</v>
      </c>
    </row>
    <row r="8" spans="1:10" s="4" customFormat="1" ht="35.25" customHeight="1">
      <c r="A8" s="18" t="s">
        <v>414</v>
      </c>
      <c r="B8" s="19" t="s">
        <v>496</v>
      </c>
      <c r="C8" s="19" t="s">
        <v>885</v>
      </c>
      <c r="D8" s="20">
        <v>120</v>
      </c>
      <c r="E8" s="21">
        <f t="shared" si="0"/>
        <v>30</v>
      </c>
      <c r="F8" s="21">
        <v>84.26</v>
      </c>
      <c r="G8" s="21">
        <f t="shared" si="1"/>
        <v>42.13</v>
      </c>
      <c r="H8" s="21">
        <f t="shared" si="2"/>
        <v>72.13</v>
      </c>
      <c r="I8" s="28">
        <f t="shared" si="3"/>
        <v>3</v>
      </c>
      <c r="J8" s="24" t="s">
        <v>32</v>
      </c>
    </row>
    <row r="10" spans="1:10" s="5" customFormat="1" ht="18.75">
      <c r="A10" s="5" t="s">
        <v>93</v>
      </c>
      <c r="C10" s="5" t="s">
        <v>94</v>
      </c>
      <c r="E10" s="5" t="s">
        <v>95</v>
      </c>
    </row>
    <row r="11" spans="1:10" s="5" customFormat="1" ht="18.75"/>
    <row r="12" spans="1:10" s="5" customFormat="1" ht="18.75">
      <c r="A12" s="5" t="s">
        <v>96</v>
      </c>
      <c r="E12" s="5" t="s">
        <v>97</v>
      </c>
    </row>
    <row r="13" spans="1:10" s="5" customFormat="1" ht="18.75"/>
    <row r="14" spans="1:10" s="5" customFormat="1" ht="18.75"/>
    <row r="15" spans="1:10" s="5" customFormat="1" ht="18.75">
      <c r="D15" s="187">
        <v>44383</v>
      </c>
      <c r="E15" s="188"/>
      <c r="F15" s="188"/>
      <c r="G15" s="188"/>
    </row>
  </sheetData>
  <mergeCells count="6">
    <mergeCell ref="D15:G15"/>
    <mergeCell ref="A1:J1"/>
    <mergeCell ref="A2:J2"/>
    <mergeCell ref="A3:B3"/>
    <mergeCell ref="C3:E3"/>
    <mergeCell ref="F3:G3"/>
  </mergeCells>
  <phoneticPr fontId="55"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41.xml><?xml version="1.0" encoding="utf-8"?>
<worksheet xmlns="http://schemas.openxmlformats.org/spreadsheetml/2006/main" xmlns:r="http://schemas.openxmlformats.org/officeDocument/2006/relationships">
  <dimension ref="A1:J17"/>
  <sheetViews>
    <sheetView workbookViewId="0">
      <selection activeCell="C6" sqref="C6:C10"/>
    </sheetView>
  </sheetViews>
  <sheetFormatPr defaultColWidth="9" defaultRowHeight="13.5"/>
  <cols>
    <col min="1" max="1" width="18.5" customWidth="1"/>
    <col min="2" max="2" width="10.25" customWidth="1"/>
    <col min="3" max="3" width="25.625" customWidth="1"/>
    <col min="4" max="4" width="9.75" customWidth="1"/>
    <col min="5" max="5" width="15.75" customWidth="1"/>
    <col min="6" max="6" width="10" customWidth="1"/>
    <col min="7" max="7" width="12.875" customWidth="1"/>
    <col min="8" max="8" width="11.75" customWidth="1"/>
    <col min="10" max="10" width="9.5" customWidth="1"/>
  </cols>
  <sheetData>
    <row r="1" spans="1:10" s="1" customFormat="1" ht="42" customHeight="1">
      <c r="A1" s="176" t="s">
        <v>497</v>
      </c>
      <c r="B1" s="176"/>
      <c r="C1" s="176"/>
      <c r="D1" s="176"/>
      <c r="E1" s="176"/>
      <c r="F1" s="176"/>
      <c r="G1" s="176"/>
      <c r="H1" s="176"/>
      <c r="I1" s="176"/>
      <c r="J1" s="176"/>
    </row>
    <row r="2" spans="1:10" s="2" customFormat="1" ht="53.25" customHeight="1">
      <c r="A2" s="177" t="s">
        <v>1</v>
      </c>
      <c r="B2" s="177"/>
      <c r="C2" s="177"/>
      <c r="D2" s="177"/>
      <c r="E2" s="177"/>
      <c r="F2" s="177"/>
      <c r="G2" s="177"/>
      <c r="H2" s="177"/>
      <c r="I2" s="177"/>
      <c r="J2" s="177"/>
    </row>
    <row r="3" spans="1:10" s="3" customFormat="1" ht="34.5" customHeight="1">
      <c r="A3" s="183" t="s">
        <v>498</v>
      </c>
      <c r="B3" s="183"/>
      <c r="C3" s="184" t="s">
        <v>499</v>
      </c>
      <c r="D3" s="184"/>
      <c r="E3" s="184"/>
      <c r="F3" s="184" t="s">
        <v>249</v>
      </c>
      <c r="G3" s="184"/>
      <c r="H3" s="6"/>
    </row>
    <row r="4" spans="1:10" s="1" customFormat="1" ht="28.5">
      <c r="A4" s="7" t="s">
        <v>5</v>
      </c>
      <c r="B4" s="8" t="s">
        <v>6</v>
      </c>
      <c r="C4" s="8" t="s">
        <v>7</v>
      </c>
      <c r="D4" s="8" t="s">
        <v>8</v>
      </c>
      <c r="E4" s="8" t="s">
        <v>9</v>
      </c>
      <c r="F4" s="8" t="s">
        <v>10</v>
      </c>
      <c r="G4" s="8" t="s">
        <v>11</v>
      </c>
      <c r="H4" s="8" t="s">
        <v>102</v>
      </c>
      <c r="I4" s="8" t="s">
        <v>13</v>
      </c>
      <c r="J4" s="23" t="s">
        <v>14</v>
      </c>
    </row>
    <row r="5" spans="1:10" s="1" customFormat="1" ht="30.75" customHeight="1">
      <c r="A5" s="9" t="s">
        <v>21</v>
      </c>
      <c r="B5" s="10" t="s">
        <v>22</v>
      </c>
      <c r="C5" s="10" t="s">
        <v>23</v>
      </c>
      <c r="D5" s="11">
        <v>1</v>
      </c>
      <c r="E5" s="10" t="s">
        <v>412</v>
      </c>
      <c r="F5" s="72">
        <v>3</v>
      </c>
      <c r="G5" s="73" t="s">
        <v>306</v>
      </c>
      <c r="H5" s="73" t="s">
        <v>124</v>
      </c>
      <c r="I5" s="72">
        <v>6</v>
      </c>
      <c r="J5" s="80">
        <v>7</v>
      </c>
    </row>
    <row r="6" spans="1:10" s="1" customFormat="1" ht="30.75" customHeight="1">
      <c r="A6" s="74" t="s">
        <v>414</v>
      </c>
      <c r="B6" s="13" t="s">
        <v>500</v>
      </c>
      <c r="C6" s="13" t="s">
        <v>886</v>
      </c>
      <c r="D6" s="14">
        <v>117</v>
      </c>
      <c r="E6" s="75">
        <f t="shared" ref="E6:E10" si="0">D6*0.25</f>
        <v>29.25</v>
      </c>
      <c r="F6" s="15">
        <v>90.396000000000001</v>
      </c>
      <c r="G6" s="15">
        <f t="shared" ref="G6:G10" si="1">F6*0.5</f>
        <v>45.198</v>
      </c>
      <c r="H6" s="15">
        <f t="shared" ref="H6:H10" si="2">E6+G6</f>
        <v>74.447999999999993</v>
      </c>
      <c r="I6" s="25">
        <f t="shared" ref="I6:I10" si="3">RANK(H6,$H$6:$H$10)</f>
        <v>1</v>
      </c>
      <c r="J6" s="80" t="s">
        <v>32</v>
      </c>
    </row>
    <row r="7" spans="1:10" s="1" customFormat="1" ht="30.75" customHeight="1">
      <c r="A7" s="10" t="s">
        <v>414</v>
      </c>
      <c r="B7" s="16" t="s">
        <v>501</v>
      </c>
      <c r="C7" s="16" t="s">
        <v>887</v>
      </c>
      <c r="D7" s="17">
        <v>113.5</v>
      </c>
      <c r="E7" s="75">
        <f t="shared" si="0"/>
        <v>28.375</v>
      </c>
      <c r="F7" s="15">
        <v>90.05</v>
      </c>
      <c r="G7" s="15">
        <f t="shared" si="1"/>
        <v>45.024999999999999</v>
      </c>
      <c r="H7" s="15">
        <f t="shared" si="2"/>
        <v>73.400000000000006</v>
      </c>
      <c r="I7" s="25">
        <f t="shared" si="3"/>
        <v>2</v>
      </c>
      <c r="J7" s="80" t="s">
        <v>32</v>
      </c>
    </row>
    <row r="8" spans="1:10" s="1" customFormat="1" ht="30.75" customHeight="1">
      <c r="A8" s="10" t="s">
        <v>414</v>
      </c>
      <c r="B8" s="16" t="s">
        <v>238</v>
      </c>
      <c r="C8" s="16" t="s">
        <v>888</v>
      </c>
      <c r="D8" s="17">
        <v>122.5</v>
      </c>
      <c r="E8" s="75">
        <f t="shared" si="0"/>
        <v>30.625</v>
      </c>
      <c r="F8" s="15">
        <v>83.16</v>
      </c>
      <c r="G8" s="15">
        <f t="shared" si="1"/>
        <v>41.58</v>
      </c>
      <c r="H8" s="15">
        <f t="shared" si="2"/>
        <v>72.204999999999998</v>
      </c>
      <c r="I8" s="25">
        <f t="shared" si="3"/>
        <v>3</v>
      </c>
      <c r="J8" s="24" t="s">
        <v>32</v>
      </c>
    </row>
    <row r="9" spans="1:10" s="1" customFormat="1" ht="30.75" customHeight="1">
      <c r="A9" s="74" t="s">
        <v>414</v>
      </c>
      <c r="B9" s="76" t="s">
        <v>502</v>
      </c>
      <c r="C9" s="76" t="s">
        <v>889</v>
      </c>
      <c r="D9" s="77">
        <v>112</v>
      </c>
      <c r="E9" s="75">
        <f t="shared" si="0"/>
        <v>28</v>
      </c>
      <c r="F9" s="15">
        <v>84.62</v>
      </c>
      <c r="G9" s="15">
        <f t="shared" si="1"/>
        <v>42.31</v>
      </c>
      <c r="H9" s="15">
        <f t="shared" si="2"/>
        <v>70.31</v>
      </c>
      <c r="I9" s="25">
        <f t="shared" si="3"/>
        <v>4</v>
      </c>
      <c r="J9" s="81"/>
    </row>
    <row r="10" spans="1:10" s="4" customFormat="1" ht="35.25" customHeight="1">
      <c r="A10" s="30" t="s">
        <v>414</v>
      </c>
      <c r="B10" s="78" t="s">
        <v>503</v>
      </c>
      <c r="C10" s="78" t="s">
        <v>890</v>
      </c>
      <c r="D10" s="79">
        <v>110</v>
      </c>
      <c r="E10" s="21">
        <f t="shared" si="0"/>
        <v>27.5</v>
      </c>
      <c r="F10" s="21">
        <v>85.62</v>
      </c>
      <c r="G10" s="21">
        <f t="shared" si="1"/>
        <v>42.81</v>
      </c>
      <c r="H10" s="21">
        <f t="shared" si="2"/>
        <v>70.31</v>
      </c>
      <c r="I10" s="28">
        <f t="shared" si="3"/>
        <v>4</v>
      </c>
      <c r="J10" s="34"/>
    </row>
    <row r="12" spans="1:10" s="5" customFormat="1" ht="18.75">
      <c r="A12" s="5" t="s">
        <v>93</v>
      </c>
      <c r="C12" s="5" t="s">
        <v>94</v>
      </c>
      <c r="E12" s="5" t="s">
        <v>95</v>
      </c>
    </row>
    <row r="13" spans="1:10" s="5" customFormat="1" ht="18.75"/>
    <row r="14" spans="1:10" s="5" customFormat="1" ht="18.75">
      <c r="A14" s="5" t="s">
        <v>96</v>
      </c>
      <c r="E14" s="5" t="s">
        <v>97</v>
      </c>
    </row>
    <row r="15" spans="1:10" s="5" customFormat="1" ht="18.75"/>
    <row r="16" spans="1:10" s="5" customFormat="1" ht="18.75"/>
    <row r="17" spans="4:7" s="5" customFormat="1" ht="18.75">
      <c r="D17" s="187">
        <v>44383</v>
      </c>
      <c r="E17" s="188"/>
      <c r="F17" s="188"/>
      <c r="G17" s="188"/>
    </row>
  </sheetData>
  <mergeCells count="6">
    <mergeCell ref="D17:G17"/>
    <mergeCell ref="A1:J1"/>
    <mergeCell ref="A2:J2"/>
    <mergeCell ref="A3:B3"/>
    <mergeCell ref="C3:E3"/>
    <mergeCell ref="F3:G3"/>
  </mergeCells>
  <phoneticPr fontId="55"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42.xml><?xml version="1.0" encoding="utf-8"?>
<worksheet xmlns="http://schemas.openxmlformats.org/spreadsheetml/2006/main" xmlns:r="http://schemas.openxmlformats.org/officeDocument/2006/relationships">
  <dimension ref="A1:J11"/>
  <sheetViews>
    <sheetView workbookViewId="0">
      <selection activeCell="C6" sqref="C6:C7"/>
    </sheetView>
  </sheetViews>
  <sheetFormatPr defaultColWidth="9" defaultRowHeight="13.5"/>
  <cols>
    <col min="1" max="1" width="15.875" customWidth="1"/>
    <col min="2" max="2" width="14.625" style="60" customWidth="1"/>
    <col min="3" max="3" width="26.125" customWidth="1"/>
    <col min="4" max="4" width="12.125" style="60" customWidth="1"/>
    <col min="5" max="5" width="13.625" style="60" customWidth="1"/>
    <col min="6" max="6" width="11.125" customWidth="1"/>
    <col min="7" max="7" width="11.875" customWidth="1"/>
    <col min="8" max="8" width="11.25" customWidth="1"/>
    <col min="10" max="10" width="9.875" customWidth="1"/>
  </cols>
  <sheetData>
    <row r="1" spans="1:10" s="1" customFormat="1" ht="42" customHeight="1">
      <c r="A1" s="176" t="s">
        <v>504</v>
      </c>
      <c r="B1" s="176"/>
      <c r="C1" s="176"/>
      <c r="D1" s="176"/>
      <c r="E1" s="176"/>
      <c r="F1" s="176"/>
      <c r="G1" s="176"/>
      <c r="H1" s="176"/>
      <c r="I1" s="176"/>
      <c r="J1" s="176"/>
    </row>
    <row r="2" spans="1:10" s="2" customFormat="1" ht="42" customHeight="1">
      <c r="A2" s="177" t="s">
        <v>1</v>
      </c>
      <c r="B2" s="177"/>
      <c r="C2" s="177"/>
      <c r="D2" s="177"/>
      <c r="E2" s="177"/>
      <c r="F2" s="177"/>
      <c r="G2" s="177"/>
      <c r="H2" s="177"/>
      <c r="I2" s="177"/>
      <c r="J2" s="177"/>
    </row>
    <row r="3" spans="1:10" s="3" customFormat="1" ht="34.5" customHeight="1">
      <c r="A3" s="183" t="s">
        <v>505</v>
      </c>
      <c r="B3" s="183"/>
      <c r="C3" s="184" t="s">
        <v>506</v>
      </c>
      <c r="D3" s="184"/>
      <c r="E3" s="184"/>
      <c r="F3" s="184" t="s">
        <v>473</v>
      </c>
      <c r="G3" s="184"/>
      <c r="H3" s="6"/>
    </row>
    <row r="4" spans="1:10" s="1" customFormat="1" ht="28.5">
      <c r="A4" s="7" t="s">
        <v>5</v>
      </c>
      <c r="B4" s="8" t="s">
        <v>6</v>
      </c>
      <c r="C4" s="8" t="s">
        <v>7</v>
      </c>
      <c r="D4" s="8" t="s">
        <v>8</v>
      </c>
      <c r="E4" s="8" t="s">
        <v>9</v>
      </c>
      <c r="F4" s="8" t="s">
        <v>10</v>
      </c>
      <c r="G4" s="8" t="s">
        <v>11</v>
      </c>
      <c r="H4" s="8" t="s">
        <v>102</v>
      </c>
      <c r="I4" s="8" t="s">
        <v>13</v>
      </c>
      <c r="J4" s="23" t="s">
        <v>14</v>
      </c>
    </row>
    <row r="5" spans="1:10" s="1" customFormat="1" ht="30.75" customHeight="1">
      <c r="A5" s="9" t="s">
        <v>21</v>
      </c>
      <c r="B5" s="10" t="s">
        <v>22</v>
      </c>
      <c r="C5" s="10" t="s">
        <v>23</v>
      </c>
      <c r="D5" s="11">
        <v>1</v>
      </c>
      <c r="E5" s="10" t="s">
        <v>122</v>
      </c>
      <c r="F5" s="11">
        <v>3</v>
      </c>
      <c r="G5" s="10" t="s">
        <v>123</v>
      </c>
      <c r="H5" s="10" t="s">
        <v>124</v>
      </c>
      <c r="I5" s="11">
        <v>6</v>
      </c>
      <c r="J5" s="24">
        <v>7</v>
      </c>
    </row>
    <row r="6" spans="1:10" s="59" customFormat="1" ht="32.25" customHeight="1">
      <c r="A6" s="61" t="s">
        <v>378</v>
      </c>
      <c r="B6" s="62" t="s">
        <v>507</v>
      </c>
      <c r="C6" s="62" t="s">
        <v>891</v>
      </c>
      <c r="D6" s="63">
        <v>111</v>
      </c>
      <c r="E6" s="64">
        <f>D6*0.25</f>
        <v>27.75</v>
      </c>
      <c r="F6" s="64">
        <v>85.084000000000003</v>
      </c>
      <c r="G6" s="64">
        <f>F6*0.5</f>
        <v>42.542000000000002</v>
      </c>
      <c r="H6" s="64">
        <f>E6+G6</f>
        <v>70.292000000000002</v>
      </c>
      <c r="I6" s="69">
        <f>RANK(H6,$H$6:$H$7)</f>
        <v>1</v>
      </c>
      <c r="J6" s="70" t="s">
        <v>32</v>
      </c>
    </row>
    <row r="7" spans="1:10" s="59" customFormat="1" ht="32.25" customHeight="1">
      <c r="A7" s="65" t="s">
        <v>378</v>
      </c>
      <c r="B7" s="66" t="s">
        <v>508</v>
      </c>
      <c r="C7" s="66" t="s">
        <v>892</v>
      </c>
      <c r="D7" s="67">
        <v>88.5</v>
      </c>
      <c r="E7" s="56">
        <f>D7*0.25</f>
        <v>22.125</v>
      </c>
      <c r="F7" s="56">
        <v>81.47</v>
      </c>
      <c r="G7" s="56">
        <f>F7*0.5</f>
        <v>40.734999999999999</v>
      </c>
      <c r="H7" s="56">
        <f>E7+G7</f>
        <v>62.86</v>
      </c>
      <c r="I7" s="57">
        <f>RANK(H7,$H$6:$H$7)</f>
        <v>2</v>
      </c>
      <c r="J7" s="71" t="s">
        <v>32</v>
      </c>
    </row>
    <row r="9" spans="1:10" s="45" customFormat="1" ht="18.75">
      <c r="A9" s="45" t="s">
        <v>93</v>
      </c>
      <c r="B9" s="68"/>
      <c r="C9" s="45" t="s">
        <v>94</v>
      </c>
      <c r="D9" s="68"/>
      <c r="E9" s="68" t="s">
        <v>95</v>
      </c>
    </row>
    <row r="10" spans="1:10" s="45" customFormat="1" ht="18.75">
      <c r="A10" s="45" t="s">
        <v>96</v>
      </c>
      <c r="B10" s="68"/>
      <c r="D10" s="68"/>
      <c r="E10" s="68" t="s">
        <v>97</v>
      </c>
    </row>
    <row r="11" spans="1:10" s="45" customFormat="1" ht="18.75">
      <c r="B11" s="68"/>
      <c r="D11" s="185">
        <v>44383</v>
      </c>
      <c r="E11" s="186"/>
      <c r="F11" s="186"/>
      <c r="G11" s="186"/>
    </row>
  </sheetData>
  <mergeCells count="6">
    <mergeCell ref="D11:G11"/>
    <mergeCell ref="A1:J1"/>
    <mergeCell ref="A2:J2"/>
    <mergeCell ref="A3:B3"/>
    <mergeCell ref="C3:E3"/>
    <mergeCell ref="F3:G3"/>
  </mergeCells>
  <phoneticPr fontId="55"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43.xml><?xml version="1.0" encoding="utf-8"?>
<worksheet xmlns="http://schemas.openxmlformats.org/spreadsheetml/2006/main" xmlns:r="http://schemas.openxmlformats.org/officeDocument/2006/relationships">
  <dimension ref="A1:J13"/>
  <sheetViews>
    <sheetView workbookViewId="0">
      <selection activeCell="C6" sqref="C6"/>
    </sheetView>
  </sheetViews>
  <sheetFormatPr defaultColWidth="9" defaultRowHeight="13.5"/>
  <cols>
    <col min="1" max="1" width="18.5" customWidth="1"/>
    <col min="2" max="2" width="9.75" customWidth="1"/>
    <col min="3" max="3" width="22.625" customWidth="1"/>
    <col min="4" max="4" width="10.875" customWidth="1"/>
    <col min="5" max="5" width="12.375" customWidth="1"/>
    <col min="6" max="6" width="11.5" customWidth="1"/>
    <col min="7" max="7" width="13.625" customWidth="1"/>
    <col min="8" max="8" width="12.375" customWidth="1"/>
    <col min="10" max="10" width="10.125" customWidth="1"/>
  </cols>
  <sheetData>
    <row r="1" spans="1:10" s="1" customFormat="1" ht="42" customHeight="1">
      <c r="A1" s="176" t="s">
        <v>509</v>
      </c>
      <c r="B1" s="176"/>
      <c r="C1" s="176"/>
      <c r="D1" s="176"/>
      <c r="E1" s="176"/>
      <c r="F1" s="176"/>
      <c r="G1" s="176"/>
      <c r="H1" s="176"/>
      <c r="I1" s="176"/>
      <c r="J1" s="176"/>
    </row>
    <row r="2" spans="1:10" s="2" customFormat="1" ht="42" customHeight="1">
      <c r="A2" s="177" t="s">
        <v>1</v>
      </c>
      <c r="B2" s="177"/>
      <c r="C2" s="177"/>
      <c r="D2" s="177"/>
      <c r="E2" s="177"/>
      <c r="F2" s="177"/>
      <c r="G2" s="177"/>
      <c r="H2" s="177"/>
      <c r="I2" s="177"/>
      <c r="J2" s="177"/>
    </row>
    <row r="3" spans="1:10" s="3" customFormat="1" ht="34.5" customHeight="1">
      <c r="A3" s="183" t="s">
        <v>510</v>
      </c>
      <c r="B3" s="183"/>
      <c r="C3" s="184" t="s">
        <v>353</v>
      </c>
      <c r="D3" s="184"/>
      <c r="E3" s="184"/>
      <c r="F3" s="184" t="s">
        <v>249</v>
      </c>
      <c r="G3" s="184"/>
      <c r="H3" s="6"/>
    </row>
    <row r="4" spans="1:10" s="1" customFormat="1" ht="30.75" customHeight="1">
      <c r="A4" s="7" t="s">
        <v>5</v>
      </c>
      <c r="B4" s="8" t="s">
        <v>6</v>
      </c>
      <c r="C4" s="8" t="s">
        <v>7</v>
      </c>
      <c r="D4" s="8" t="s">
        <v>8</v>
      </c>
      <c r="E4" s="8" t="s">
        <v>9</v>
      </c>
      <c r="F4" s="8" t="s">
        <v>10</v>
      </c>
      <c r="G4" s="8" t="s">
        <v>11</v>
      </c>
      <c r="H4" s="8" t="s">
        <v>102</v>
      </c>
      <c r="I4" s="8" t="s">
        <v>13</v>
      </c>
      <c r="J4" s="23" t="s">
        <v>14</v>
      </c>
    </row>
    <row r="5" spans="1:10" s="1" customFormat="1" ht="30.75" customHeight="1">
      <c r="A5" s="9" t="s">
        <v>21</v>
      </c>
      <c r="B5" s="10" t="s">
        <v>22</v>
      </c>
      <c r="C5" s="10" t="s">
        <v>23</v>
      </c>
      <c r="D5" s="11">
        <v>1</v>
      </c>
      <c r="E5" s="10" t="s">
        <v>122</v>
      </c>
      <c r="F5" s="11">
        <v>3</v>
      </c>
      <c r="G5" s="10" t="s">
        <v>123</v>
      </c>
      <c r="H5" s="10" t="s">
        <v>124</v>
      </c>
      <c r="I5" s="11">
        <v>6</v>
      </c>
      <c r="J5" s="24">
        <v>7</v>
      </c>
    </row>
    <row r="6" spans="1:10" s="44" customFormat="1" ht="31.5" customHeight="1">
      <c r="A6" s="49" t="s">
        <v>294</v>
      </c>
      <c r="B6" s="50" t="s">
        <v>511</v>
      </c>
      <c r="C6" s="50" t="s">
        <v>893</v>
      </c>
      <c r="D6" s="51">
        <v>109.5</v>
      </c>
      <c r="E6" s="52">
        <f>D6*0.25</f>
        <v>27.375</v>
      </c>
      <c r="F6" s="56">
        <v>80.444000000000003</v>
      </c>
      <c r="G6" s="56">
        <f>F6*0.5</f>
        <v>40.222000000000001</v>
      </c>
      <c r="H6" s="56">
        <f>E6+G6</f>
        <v>67.596999999999994</v>
      </c>
      <c r="I6" s="57">
        <f>RANK(H6,$H$6:$H$6)</f>
        <v>1</v>
      </c>
      <c r="J6" s="58" t="s">
        <v>32</v>
      </c>
    </row>
    <row r="8" spans="1:10" s="45" customFormat="1" ht="18.75">
      <c r="A8" s="45" t="s">
        <v>93</v>
      </c>
      <c r="C8" s="45" t="s">
        <v>94</v>
      </c>
      <c r="E8" s="45" t="s">
        <v>95</v>
      </c>
    </row>
    <row r="9" spans="1:10" s="45" customFormat="1" ht="18.75"/>
    <row r="10" spans="1:10" s="45" customFormat="1" ht="18.75">
      <c r="A10" s="45" t="s">
        <v>96</v>
      </c>
      <c r="E10" s="45" t="s">
        <v>97</v>
      </c>
    </row>
    <row r="11" spans="1:10" s="45" customFormat="1" ht="18.75"/>
    <row r="12" spans="1:10" s="45" customFormat="1" ht="18.75"/>
    <row r="13" spans="1:10" s="45" customFormat="1" ht="18.75">
      <c r="D13" s="185">
        <v>44383</v>
      </c>
      <c r="E13" s="186"/>
      <c r="F13" s="186"/>
      <c r="G13" s="186"/>
    </row>
  </sheetData>
  <mergeCells count="6">
    <mergeCell ref="D13:G13"/>
    <mergeCell ref="A1:J1"/>
    <mergeCell ref="A2:J2"/>
    <mergeCell ref="A3:B3"/>
    <mergeCell ref="C3:E3"/>
    <mergeCell ref="F3:G3"/>
  </mergeCells>
  <phoneticPr fontId="55"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44.xml><?xml version="1.0" encoding="utf-8"?>
<worksheet xmlns="http://schemas.openxmlformats.org/spreadsheetml/2006/main" xmlns:r="http://schemas.openxmlformats.org/officeDocument/2006/relationships">
  <dimension ref="A1:J13"/>
  <sheetViews>
    <sheetView workbookViewId="0">
      <selection activeCell="C6" sqref="C6"/>
    </sheetView>
  </sheetViews>
  <sheetFormatPr defaultColWidth="9" defaultRowHeight="13.5"/>
  <cols>
    <col min="1" max="1" width="18.5" customWidth="1"/>
    <col min="2" max="2" width="11.5" customWidth="1"/>
    <col min="3" max="3" width="22.125" customWidth="1"/>
    <col min="4" max="4" width="10.875" customWidth="1"/>
    <col min="5" max="5" width="13.625" customWidth="1"/>
    <col min="6" max="6" width="10.375" customWidth="1"/>
    <col min="7" max="7" width="12.25" customWidth="1"/>
    <col min="8" max="8" width="9.25"/>
    <col min="10" max="10" width="10" customWidth="1"/>
  </cols>
  <sheetData>
    <row r="1" spans="1:10" s="1" customFormat="1" ht="42" customHeight="1">
      <c r="A1" s="176" t="s">
        <v>512</v>
      </c>
      <c r="B1" s="176"/>
      <c r="C1" s="176"/>
      <c r="D1" s="176"/>
      <c r="E1" s="176"/>
      <c r="F1" s="176"/>
      <c r="G1" s="176"/>
      <c r="H1" s="176"/>
      <c r="I1" s="176"/>
      <c r="J1" s="176"/>
    </row>
    <row r="2" spans="1:10" s="2" customFormat="1" ht="42" customHeight="1">
      <c r="A2" s="177" t="s">
        <v>1</v>
      </c>
      <c r="B2" s="177"/>
      <c r="C2" s="177"/>
      <c r="D2" s="177"/>
      <c r="E2" s="177"/>
      <c r="F2" s="177"/>
      <c r="G2" s="177"/>
      <c r="H2" s="177"/>
      <c r="I2" s="177"/>
      <c r="J2" s="177"/>
    </row>
    <row r="3" spans="1:10" s="3" customFormat="1" ht="34.5" customHeight="1">
      <c r="A3" s="183" t="s">
        <v>513</v>
      </c>
      <c r="B3" s="183"/>
      <c r="C3" s="184" t="s">
        <v>353</v>
      </c>
      <c r="D3" s="184"/>
      <c r="E3" s="184"/>
      <c r="F3" s="184" t="s">
        <v>473</v>
      </c>
      <c r="G3" s="184"/>
      <c r="H3" s="6"/>
    </row>
    <row r="4" spans="1:10" s="1" customFormat="1" ht="28.5">
      <c r="A4" s="7" t="s">
        <v>5</v>
      </c>
      <c r="B4" s="8" t="s">
        <v>6</v>
      </c>
      <c r="C4" s="8" t="s">
        <v>7</v>
      </c>
      <c r="D4" s="8" t="s">
        <v>8</v>
      </c>
      <c r="E4" s="8" t="s">
        <v>9</v>
      </c>
      <c r="F4" s="8" t="s">
        <v>10</v>
      </c>
      <c r="G4" s="8" t="s">
        <v>11</v>
      </c>
      <c r="H4" s="8" t="s">
        <v>12</v>
      </c>
      <c r="I4" s="8" t="s">
        <v>13</v>
      </c>
      <c r="J4" s="23" t="s">
        <v>14</v>
      </c>
    </row>
    <row r="5" spans="1:10" s="1" customFormat="1" ht="30.75" customHeight="1">
      <c r="A5" s="46" t="s">
        <v>21</v>
      </c>
      <c r="B5" s="47" t="s">
        <v>22</v>
      </c>
      <c r="C5" s="47" t="s">
        <v>23</v>
      </c>
      <c r="D5" s="48">
        <v>1</v>
      </c>
      <c r="E5" s="47" t="s">
        <v>122</v>
      </c>
      <c r="F5" s="48">
        <v>3</v>
      </c>
      <c r="G5" s="47" t="s">
        <v>123</v>
      </c>
      <c r="H5" s="47" t="s">
        <v>124</v>
      </c>
      <c r="I5" s="48">
        <v>6</v>
      </c>
      <c r="J5" s="53">
        <v>7</v>
      </c>
    </row>
    <row r="6" spans="1:10" s="44" customFormat="1" ht="37.5" customHeight="1">
      <c r="A6" s="49" t="s">
        <v>427</v>
      </c>
      <c r="B6" s="50" t="s">
        <v>514</v>
      </c>
      <c r="C6" s="50" t="s">
        <v>894</v>
      </c>
      <c r="D6" s="51">
        <v>117.5</v>
      </c>
      <c r="E6" s="52">
        <f>D6*0.25</f>
        <v>29.375</v>
      </c>
      <c r="F6" s="52">
        <v>80.153999999999996</v>
      </c>
      <c r="G6" s="52">
        <f>F6*0.5</f>
        <v>40.076999999999998</v>
      </c>
      <c r="H6" s="52">
        <f>E6+G6</f>
        <v>69.451999999999998</v>
      </c>
      <c r="I6" s="54">
        <f>RANK(H6,$H$6:$H$6)</f>
        <v>1</v>
      </c>
      <c r="J6" s="55" t="s">
        <v>32</v>
      </c>
    </row>
    <row r="8" spans="1:10" s="45" customFormat="1" ht="24.95" customHeight="1">
      <c r="A8" s="45" t="s">
        <v>93</v>
      </c>
      <c r="C8" s="45" t="s">
        <v>94</v>
      </c>
      <c r="E8" s="45" t="s">
        <v>95</v>
      </c>
    </row>
    <row r="9" spans="1:10" s="45" customFormat="1" ht="24.95" customHeight="1"/>
    <row r="10" spans="1:10" s="45" customFormat="1" ht="24.95" customHeight="1">
      <c r="A10" s="45" t="s">
        <v>96</v>
      </c>
      <c r="E10" s="45" t="s">
        <v>97</v>
      </c>
    </row>
    <row r="11" spans="1:10" s="45" customFormat="1" ht="24.95" customHeight="1"/>
    <row r="12" spans="1:10" s="45" customFormat="1" ht="24.95" customHeight="1"/>
    <row r="13" spans="1:10" s="45" customFormat="1" ht="24.95" customHeight="1">
      <c r="D13" s="185">
        <v>44383</v>
      </c>
      <c r="E13" s="186"/>
      <c r="F13" s="186"/>
      <c r="G13" s="186"/>
    </row>
  </sheetData>
  <mergeCells count="6">
    <mergeCell ref="D13:G13"/>
    <mergeCell ref="A1:J1"/>
    <mergeCell ref="A2:J2"/>
    <mergeCell ref="A3:B3"/>
    <mergeCell ref="C3:E3"/>
    <mergeCell ref="F3:G3"/>
  </mergeCells>
  <phoneticPr fontId="55"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45.xml><?xml version="1.0" encoding="utf-8"?>
<worksheet xmlns="http://schemas.openxmlformats.org/spreadsheetml/2006/main" xmlns:r="http://schemas.openxmlformats.org/officeDocument/2006/relationships">
  <dimension ref="A1:J13"/>
  <sheetViews>
    <sheetView workbookViewId="0">
      <selection activeCell="C6" sqref="C6"/>
    </sheetView>
  </sheetViews>
  <sheetFormatPr defaultColWidth="9" defaultRowHeight="13.5"/>
  <cols>
    <col min="1" max="1" width="18.5" customWidth="1"/>
    <col min="2" max="2" width="10.25" customWidth="1"/>
    <col min="3" max="3" width="25.625" customWidth="1"/>
    <col min="4" max="4" width="10.25" customWidth="1"/>
    <col min="5" max="5" width="15.75" customWidth="1"/>
    <col min="6" max="6" width="10.375" customWidth="1"/>
    <col min="7" max="7" width="12.875" customWidth="1"/>
    <col min="8" max="8" width="11.25" customWidth="1"/>
    <col min="10" max="10" width="10.375" customWidth="1"/>
  </cols>
  <sheetData>
    <row r="1" spans="1:10" s="1" customFormat="1" ht="42" customHeight="1">
      <c r="A1" s="176" t="s">
        <v>515</v>
      </c>
      <c r="B1" s="176"/>
      <c r="C1" s="176"/>
      <c r="D1" s="176"/>
      <c r="E1" s="176"/>
      <c r="F1" s="176"/>
      <c r="G1" s="176"/>
      <c r="H1" s="176"/>
      <c r="I1" s="176"/>
      <c r="J1" s="176"/>
    </row>
    <row r="2" spans="1:10" s="2" customFormat="1" ht="53.25" customHeight="1">
      <c r="A2" s="177" t="s">
        <v>1</v>
      </c>
      <c r="B2" s="177"/>
      <c r="C2" s="177"/>
      <c r="D2" s="177"/>
      <c r="E2" s="177"/>
      <c r="F2" s="177"/>
      <c r="G2" s="177"/>
      <c r="H2" s="177"/>
      <c r="I2" s="177"/>
      <c r="J2" s="177"/>
    </row>
    <row r="3" spans="1:10" s="3" customFormat="1" ht="34.5" customHeight="1">
      <c r="A3" s="183" t="s">
        <v>516</v>
      </c>
      <c r="B3" s="183"/>
      <c r="C3" s="184" t="s">
        <v>353</v>
      </c>
      <c r="D3" s="184"/>
      <c r="E3" s="184"/>
      <c r="F3" s="184" t="s">
        <v>320</v>
      </c>
      <c r="G3" s="184"/>
      <c r="H3" s="6"/>
    </row>
    <row r="4" spans="1:10" s="1" customFormat="1" ht="33" customHeight="1">
      <c r="A4" s="7" t="s">
        <v>5</v>
      </c>
      <c r="B4" s="8" t="s">
        <v>6</v>
      </c>
      <c r="C4" s="8" t="s">
        <v>7</v>
      </c>
      <c r="D4" s="8" t="s">
        <v>8</v>
      </c>
      <c r="E4" s="8" t="s">
        <v>9</v>
      </c>
      <c r="F4" s="8" t="s">
        <v>10</v>
      </c>
      <c r="G4" s="8" t="s">
        <v>11</v>
      </c>
      <c r="H4" s="8" t="s">
        <v>102</v>
      </c>
      <c r="I4" s="8" t="s">
        <v>13</v>
      </c>
      <c r="J4" s="23" t="s">
        <v>14</v>
      </c>
    </row>
    <row r="5" spans="1:10" s="1" customFormat="1" ht="30.75" customHeight="1">
      <c r="A5" s="46" t="s">
        <v>21</v>
      </c>
      <c r="B5" s="47" t="s">
        <v>22</v>
      </c>
      <c r="C5" s="47" t="s">
        <v>23</v>
      </c>
      <c r="D5" s="48">
        <v>1</v>
      </c>
      <c r="E5" s="47" t="s">
        <v>412</v>
      </c>
      <c r="F5" s="48">
        <v>3</v>
      </c>
      <c r="G5" s="47" t="s">
        <v>517</v>
      </c>
      <c r="H5" s="47" t="s">
        <v>124</v>
      </c>
      <c r="I5" s="48">
        <v>6</v>
      </c>
      <c r="J5" s="53">
        <v>7</v>
      </c>
    </row>
    <row r="6" spans="1:10" s="44" customFormat="1" ht="35.25" customHeight="1">
      <c r="A6" s="49" t="s">
        <v>427</v>
      </c>
      <c r="B6" s="50" t="s">
        <v>518</v>
      </c>
      <c r="C6" s="50" t="s">
        <v>895</v>
      </c>
      <c r="D6" s="51">
        <v>91.5</v>
      </c>
      <c r="E6" s="52">
        <f>D6*0.25</f>
        <v>22.875</v>
      </c>
      <c r="F6" s="52">
        <v>83.745999999999995</v>
      </c>
      <c r="G6" s="52">
        <f>F6*0.5</f>
        <v>41.872999999999998</v>
      </c>
      <c r="H6" s="52">
        <f>E6+G6</f>
        <v>64.748000000000005</v>
      </c>
      <c r="I6" s="54">
        <f>RANK(H6,$H$6:$H$6)</f>
        <v>1</v>
      </c>
      <c r="J6" s="55" t="s">
        <v>32</v>
      </c>
    </row>
    <row r="8" spans="1:10" s="45" customFormat="1" ht="18.75">
      <c r="A8" s="45" t="s">
        <v>93</v>
      </c>
      <c r="C8" s="45" t="s">
        <v>94</v>
      </c>
      <c r="E8" s="45" t="s">
        <v>95</v>
      </c>
    </row>
    <row r="9" spans="1:10" s="45" customFormat="1" ht="18.75"/>
    <row r="10" spans="1:10" s="45" customFormat="1" ht="18.75">
      <c r="A10" s="45" t="s">
        <v>96</v>
      </c>
      <c r="E10" s="45" t="s">
        <v>97</v>
      </c>
    </row>
    <row r="11" spans="1:10" s="45" customFormat="1" ht="18.75"/>
    <row r="12" spans="1:10" s="45" customFormat="1" ht="18.75"/>
    <row r="13" spans="1:10" s="45" customFormat="1" ht="18.75">
      <c r="D13" s="185">
        <v>44383</v>
      </c>
      <c r="E13" s="186"/>
      <c r="F13" s="186"/>
      <c r="G13" s="186"/>
    </row>
  </sheetData>
  <mergeCells count="6">
    <mergeCell ref="D13:G13"/>
    <mergeCell ref="A1:J1"/>
    <mergeCell ref="A2:J2"/>
    <mergeCell ref="A3:B3"/>
    <mergeCell ref="C3:E3"/>
    <mergeCell ref="F3:G3"/>
  </mergeCells>
  <phoneticPr fontId="55"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46.xml><?xml version="1.0" encoding="utf-8"?>
<worksheet xmlns="http://schemas.openxmlformats.org/spreadsheetml/2006/main" xmlns:r="http://schemas.openxmlformats.org/officeDocument/2006/relationships">
  <dimension ref="A1:J11"/>
  <sheetViews>
    <sheetView workbookViewId="0">
      <selection activeCell="C6" sqref="C6:C8"/>
    </sheetView>
  </sheetViews>
  <sheetFormatPr defaultColWidth="9" defaultRowHeight="13.5"/>
  <cols>
    <col min="1" max="1" width="15.875" customWidth="1"/>
    <col min="2" max="2" width="13.5" customWidth="1"/>
    <col min="3" max="3" width="24.125" customWidth="1"/>
    <col min="4" max="4" width="12" customWidth="1"/>
    <col min="5" max="5" width="13.375" customWidth="1"/>
    <col min="6" max="6" width="11.5" customWidth="1"/>
    <col min="7" max="7" width="13.375" customWidth="1"/>
    <col min="8" max="8" width="13.25" customWidth="1"/>
  </cols>
  <sheetData>
    <row r="1" spans="1:10" s="1" customFormat="1" ht="42" customHeight="1">
      <c r="A1" s="176" t="s">
        <v>519</v>
      </c>
      <c r="B1" s="176"/>
      <c r="C1" s="176"/>
      <c r="D1" s="176"/>
      <c r="E1" s="176"/>
      <c r="F1" s="176"/>
      <c r="G1" s="176"/>
      <c r="H1" s="176"/>
      <c r="I1" s="176"/>
      <c r="J1" s="176"/>
    </row>
    <row r="2" spans="1:10" s="2" customFormat="1" ht="42" customHeight="1">
      <c r="A2" s="177" t="s">
        <v>1</v>
      </c>
      <c r="B2" s="177"/>
      <c r="C2" s="177"/>
      <c r="D2" s="177"/>
      <c r="E2" s="177"/>
      <c r="F2" s="177"/>
      <c r="G2" s="177"/>
      <c r="H2" s="177"/>
      <c r="I2" s="177"/>
      <c r="J2" s="177"/>
    </row>
    <row r="3" spans="1:10" s="3" customFormat="1" ht="34.5" customHeight="1">
      <c r="A3" s="183" t="s">
        <v>520</v>
      </c>
      <c r="B3" s="183"/>
      <c r="C3" s="184" t="s">
        <v>292</v>
      </c>
      <c r="D3" s="184"/>
      <c r="E3" s="184"/>
      <c r="F3" s="184" t="s">
        <v>293</v>
      </c>
      <c r="G3" s="184"/>
      <c r="H3" s="6"/>
    </row>
    <row r="4" spans="1:10" s="1" customFormat="1" ht="34.5" customHeight="1">
      <c r="A4" s="7" t="s">
        <v>5</v>
      </c>
      <c r="B4" s="8" t="s">
        <v>6</v>
      </c>
      <c r="C4" s="8" t="s">
        <v>7</v>
      </c>
      <c r="D4" s="8" t="s">
        <v>8</v>
      </c>
      <c r="E4" s="8" t="s">
        <v>9</v>
      </c>
      <c r="F4" s="8" t="s">
        <v>10</v>
      </c>
      <c r="G4" s="8" t="s">
        <v>11</v>
      </c>
      <c r="H4" s="8" t="s">
        <v>102</v>
      </c>
      <c r="I4" s="8" t="s">
        <v>13</v>
      </c>
      <c r="J4" s="23" t="s">
        <v>14</v>
      </c>
    </row>
    <row r="5" spans="1:10" s="1" customFormat="1" ht="30.75" customHeight="1">
      <c r="A5" s="9" t="s">
        <v>21</v>
      </c>
      <c r="B5" s="10" t="s">
        <v>22</v>
      </c>
      <c r="C5" s="10" t="s">
        <v>23</v>
      </c>
      <c r="D5" s="11">
        <v>1</v>
      </c>
      <c r="E5" s="10" t="s">
        <v>305</v>
      </c>
      <c r="F5" s="11">
        <v>3</v>
      </c>
      <c r="G5" s="10" t="s">
        <v>306</v>
      </c>
      <c r="H5" s="10" t="s">
        <v>124</v>
      </c>
      <c r="I5" s="11">
        <v>6</v>
      </c>
      <c r="J5" s="24">
        <v>7</v>
      </c>
    </row>
    <row r="6" spans="1:10" s="40" customFormat="1" ht="30.75" customHeight="1">
      <c r="A6" s="12" t="s">
        <v>437</v>
      </c>
      <c r="B6" s="13" t="s">
        <v>521</v>
      </c>
      <c r="C6" s="13" t="s">
        <v>896</v>
      </c>
      <c r="D6" s="14">
        <v>117</v>
      </c>
      <c r="E6" s="15">
        <f t="shared" ref="E6:E8" si="0">D6*0.2</f>
        <v>23.4</v>
      </c>
      <c r="F6" s="15">
        <v>88.3</v>
      </c>
      <c r="G6" s="15">
        <f t="shared" ref="G6:G8" si="1">F6*0.6</f>
        <v>52.98</v>
      </c>
      <c r="H6" s="15">
        <f t="shared" ref="H6:H8" si="2">E6+G6</f>
        <v>76.38</v>
      </c>
      <c r="I6" s="25">
        <f t="shared" ref="I6:I8" si="3">RANK(H6,$H$6:$H$8)</f>
        <v>1</v>
      </c>
      <c r="J6" s="26" t="s">
        <v>32</v>
      </c>
    </row>
    <row r="7" spans="1:10" s="40" customFormat="1" ht="30.75" customHeight="1">
      <c r="A7" s="12" t="s">
        <v>437</v>
      </c>
      <c r="B7" s="16" t="s">
        <v>522</v>
      </c>
      <c r="C7" s="16" t="s">
        <v>897</v>
      </c>
      <c r="D7" s="17">
        <v>97.5</v>
      </c>
      <c r="E7" s="15">
        <f t="shared" si="0"/>
        <v>19.5</v>
      </c>
      <c r="F7" s="15">
        <v>91.6</v>
      </c>
      <c r="G7" s="15">
        <f t="shared" si="1"/>
        <v>54.96</v>
      </c>
      <c r="H7" s="15">
        <f t="shared" si="2"/>
        <v>74.459999999999994</v>
      </c>
      <c r="I7" s="25">
        <f t="shared" si="3"/>
        <v>2</v>
      </c>
      <c r="J7" s="42"/>
    </row>
    <row r="8" spans="1:10" s="40" customFormat="1" ht="30.75" customHeight="1">
      <c r="A8" s="18" t="s">
        <v>437</v>
      </c>
      <c r="B8" s="19" t="s">
        <v>523</v>
      </c>
      <c r="C8" s="19" t="s">
        <v>898</v>
      </c>
      <c r="D8" s="20">
        <v>98</v>
      </c>
      <c r="E8" s="21">
        <f t="shared" si="0"/>
        <v>19.600000000000001</v>
      </c>
      <c r="F8" s="21">
        <v>85.38</v>
      </c>
      <c r="G8" s="21">
        <f t="shared" si="1"/>
        <v>51.228000000000002</v>
      </c>
      <c r="H8" s="21">
        <f t="shared" si="2"/>
        <v>70.828000000000003</v>
      </c>
      <c r="I8" s="28">
        <f t="shared" si="3"/>
        <v>3</v>
      </c>
      <c r="J8" s="43"/>
    </row>
    <row r="9" spans="1:10" s="5" customFormat="1" ht="30" customHeight="1">
      <c r="A9" s="5" t="s">
        <v>93</v>
      </c>
      <c r="C9" s="5" t="s">
        <v>94</v>
      </c>
      <c r="E9" s="5" t="s">
        <v>95</v>
      </c>
      <c r="G9" s="41"/>
    </row>
    <row r="10" spans="1:10" s="5" customFormat="1" ht="30" customHeight="1">
      <c r="A10" s="5" t="s">
        <v>96</v>
      </c>
      <c r="E10" s="5" t="s">
        <v>97</v>
      </c>
      <c r="G10" s="41"/>
    </row>
    <row r="11" spans="1:10" s="5" customFormat="1" ht="33.75" customHeight="1">
      <c r="E11" s="22"/>
      <c r="F11" s="22"/>
      <c r="G11" s="41"/>
      <c r="H11" s="189">
        <v>44383</v>
      </c>
      <c r="I11" s="189"/>
    </row>
  </sheetData>
  <mergeCells count="6">
    <mergeCell ref="H11:I11"/>
    <mergeCell ref="A1:J1"/>
    <mergeCell ref="A2:J2"/>
    <mergeCell ref="A3:B3"/>
    <mergeCell ref="C3:E3"/>
    <mergeCell ref="F3:G3"/>
  </mergeCells>
  <phoneticPr fontId="55"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47.xml><?xml version="1.0" encoding="utf-8"?>
<worksheet xmlns="http://schemas.openxmlformats.org/spreadsheetml/2006/main" xmlns:r="http://schemas.openxmlformats.org/officeDocument/2006/relationships">
  <dimension ref="A1:J14"/>
  <sheetViews>
    <sheetView workbookViewId="0">
      <selection activeCell="C6" sqref="C6:C7"/>
    </sheetView>
  </sheetViews>
  <sheetFormatPr defaultColWidth="9" defaultRowHeight="13.5"/>
  <cols>
    <col min="1" max="1" width="15.375" customWidth="1"/>
    <col min="2" max="2" width="8.625" customWidth="1"/>
    <col min="3" max="3" width="24" customWidth="1"/>
    <col min="4" max="4" width="11.75" customWidth="1"/>
    <col min="5" max="5" width="14.125" customWidth="1"/>
    <col min="6" max="6" width="11.75" customWidth="1"/>
    <col min="7" max="7" width="13.25" customWidth="1"/>
    <col min="8" max="8" width="13.625" customWidth="1"/>
  </cols>
  <sheetData>
    <row r="1" spans="1:10" s="1" customFormat="1" ht="42" customHeight="1">
      <c r="A1" s="176" t="s">
        <v>524</v>
      </c>
      <c r="B1" s="176"/>
      <c r="C1" s="176"/>
      <c r="D1" s="176"/>
      <c r="E1" s="176"/>
      <c r="F1" s="176"/>
      <c r="G1" s="176"/>
      <c r="H1" s="176"/>
      <c r="I1" s="176"/>
      <c r="J1" s="176"/>
    </row>
    <row r="2" spans="1:10" s="2" customFormat="1" ht="42" customHeight="1">
      <c r="A2" s="177" t="s">
        <v>1</v>
      </c>
      <c r="B2" s="177"/>
      <c r="C2" s="177"/>
      <c r="D2" s="177"/>
      <c r="E2" s="177"/>
      <c r="F2" s="177"/>
      <c r="G2" s="177"/>
      <c r="H2" s="177"/>
      <c r="I2" s="177"/>
      <c r="J2" s="177"/>
    </row>
    <row r="3" spans="1:10" s="3" customFormat="1" ht="34.5" customHeight="1">
      <c r="A3" s="183" t="s">
        <v>525</v>
      </c>
      <c r="B3" s="183"/>
      <c r="C3" s="184" t="s">
        <v>304</v>
      </c>
      <c r="D3" s="184"/>
      <c r="E3" s="184"/>
      <c r="F3" s="184" t="s">
        <v>293</v>
      </c>
      <c r="G3" s="184"/>
      <c r="H3" s="6"/>
    </row>
    <row r="4" spans="1:10" s="1" customFormat="1" ht="33" customHeight="1">
      <c r="A4" s="7" t="s">
        <v>5</v>
      </c>
      <c r="B4" s="8" t="s">
        <v>6</v>
      </c>
      <c r="C4" s="8" t="s">
        <v>7</v>
      </c>
      <c r="D4" s="8" t="s">
        <v>8</v>
      </c>
      <c r="E4" s="8" t="s">
        <v>9</v>
      </c>
      <c r="F4" s="8" t="s">
        <v>10</v>
      </c>
      <c r="G4" s="8" t="s">
        <v>11</v>
      </c>
      <c r="H4" s="8" t="s">
        <v>102</v>
      </c>
      <c r="I4" s="8" t="s">
        <v>13</v>
      </c>
      <c r="J4" s="23" t="s">
        <v>14</v>
      </c>
    </row>
    <row r="5" spans="1:10" s="1" customFormat="1" ht="30.75" customHeight="1">
      <c r="A5" s="9" t="s">
        <v>21</v>
      </c>
      <c r="B5" s="10" t="s">
        <v>22</v>
      </c>
      <c r="C5" s="10" t="s">
        <v>23</v>
      </c>
      <c r="D5" s="11">
        <v>1</v>
      </c>
      <c r="E5" s="10" t="s">
        <v>305</v>
      </c>
      <c r="F5" s="11">
        <v>3</v>
      </c>
      <c r="G5" s="10" t="s">
        <v>306</v>
      </c>
      <c r="H5" s="10" t="s">
        <v>124</v>
      </c>
      <c r="I5" s="11">
        <v>6</v>
      </c>
      <c r="J5" s="24">
        <v>7</v>
      </c>
    </row>
    <row r="6" spans="1:10" s="4" customFormat="1" ht="25.5" customHeight="1">
      <c r="A6" s="12" t="s">
        <v>526</v>
      </c>
      <c r="B6" s="35" t="s">
        <v>527</v>
      </c>
      <c r="C6" s="35" t="s">
        <v>899</v>
      </c>
      <c r="D6" s="36">
        <v>93.5</v>
      </c>
      <c r="E6" s="15">
        <f>D6*0.2</f>
        <v>18.7</v>
      </c>
      <c r="F6" s="15">
        <v>93.96</v>
      </c>
      <c r="G6" s="15">
        <f>F6*0.6</f>
        <v>56.375999999999998</v>
      </c>
      <c r="H6" s="15">
        <f t="shared" ref="H6:H7" si="0">E6+G6</f>
        <v>75.075999999999993</v>
      </c>
      <c r="I6" s="25">
        <f>RANK(H6,$H$6:$H$7)</f>
        <v>1</v>
      </c>
      <c r="J6" s="39" t="s">
        <v>32</v>
      </c>
    </row>
    <row r="7" spans="1:10" s="4" customFormat="1" ht="25.5" customHeight="1">
      <c r="A7" s="18" t="s">
        <v>526</v>
      </c>
      <c r="B7" s="37" t="s">
        <v>528</v>
      </c>
      <c r="C7" s="37" t="s">
        <v>900</v>
      </c>
      <c r="D7" s="38">
        <v>86</v>
      </c>
      <c r="E7" s="21">
        <f t="shared" ref="E7" si="1">D7*0.2</f>
        <v>17.2</v>
      </c>
      <c r="F7" s="21">
        <v>90.8</v>
      </c>
      <c r="G7" s="21">
        <f>F7*0.6</f>
        <v>54.48</v>
      </c>
      <c r="H7" s="21">
        <f t="shared" si="0"/>
        <v>71.680000000000007</v>
      </c>
      <c r="I7" s="28">
        <f>RANK(H7,$H$6:$H$7)</f>
        <v>2</v>
      </c>
      <c r="J7" s="29"/>
    </row>
    <row r="9" spans="1:10" s="5" customFormat="1" ht="18.75">
      <c r="A9" s="5" t="s">
        <v>93</v>
      </c>
      <c r="C9" s="5" t="s">
        <v>94</v>
      </c>
      <c r="E9" s="5" t="s">
        <v>95</v>
      </c>
    </row>
    <row r="10" spans="1:10" s="5" customFormat="1" ht="18.75"/>
    <row r="11" spans="1:10" s="5" customFormat="1" ht="18.75">
      <c r="A11" s="5" t="s">
        <v>96</v>
      </c>
      <c r="E11" s="5" t="s">
        <v>97</v>
      </c>
    </row>
    <row r="12" spans="1:10" s="5" customFormat="1" ht="18.75"/>
    <row r="13" spans="1:10" s="5" customFormat="1" ht="18.75"/>
    <row r="14" spans="1:10" s="5" customFormat="1" ht="18.75">
      <c r="D14" s="187">
        <v>44383</v>
      </c>
      <c r="E14" s="188"/>
      <c r="F14" s="188"/>
      <c r="G14" s="188"/>
    </row>
  </sheetData>
  <mergeCells count="6">
    <mergeCell ref="D14:G14"/>
    <mergeCell ref="A1:J1"/>
    <mergeCell ref="A2:J2"/>
    <mergeCell ref="A3:B3"/>
    <mergeCell ref="C3:E3"/>
    <mergeCell ref="F3:G3"/>
  </mergeCells>
  <phoneticPr fontId="55"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48.xml><?xml version="1.0" encoding="utf-8"?>
<worksheet xmlns="http://schemas.openxmlformats.org/spreadsheetml/2006/main" xmlns:r="http://schemas.openxmlformats.org/officeDocument/2006/relationships">
  <dimension ref="A1:J13"/>
  <sheetViews>
    <sheetView workbookViewId="0">
      <selection activeCell="C6" sqref="C6"/>
    </sheetView>
  </sheetViews>
  <sheetFormatPr defaultColWidth="9" defaultRowHeight="13.5"/>
  <cols>
    <col min="1" max="1" width="18.5" customWidth="1"/>
    <col min="2" max="2" width="8.625" customWidth="1"/>
    <col min="3" max="3" width="22.25" customWidth="1"/>
    <col min="4" max="4" width="10.25" customWidth="1"/>
    <col min="5" max="5" width="12" customWidth="1"/>
    <col min="6" max="6" width="10.125" customWidth="1"/>
    <col min="7" max="7" width="11.25" customWidth="1"/>
    <col min="8" max="8" width="10.875" customWidth="1"/>
  </cols>
  <sheetData>
    <row r="1" spans="1:10" s="1" customFormat="1" ht="42" customHeight="1">
      <c r="A1" s="176" t="s">
        <v>529</v>
      </c>
      <c r="B1" s="176"/>
      <c r="C1" s="176"/>
      <c r="D1" s="176"/>
      <c r="E1" s="176"/>
      <c r="F1" s="176"/>
      <c r="G1" s="176"/>
      <c r="H1" s="176"/>
      <c r="I1" s="176"/>
      <c r="J1" s="176"/>
    </row>
    <row r="2" spans="1:10" s="2" customFormat="1" ht="42" customHeight="1">
      <c r="A2" s="177" t="s">
        <v>1</v>
      </c>
      <c r="B2" s="177"/>
      <c r="C2" s="177"/>
      <c r="D2" s="177"/>
      <c r="E2" s="177"/>
      <c r="F2" s="177"/>
      <c r="G2" s="177"/>
      <c r="H2" s="177"/>
      <c r="I2" s="177"/>
      <c r="J2" s="177"/>
    </row>
    <row r="3" spans="1:10" s="3" customFormat="1" ht="34.5" customHeight="1">
      <c r="A3" s="183" t="s">
        <v>530</v>
      </c>
      <c r="B3" s="183"/>
      <c r="C3" s="184" t="s">
        <v>292</v>
      </c>
      <c r="D3" s="184"/>
      <c r="E3" s="184"/>
      <c r="F3" s="184" t="s">
        <v>293</v>
      </c>
      <c r="G3" s="184"/>
      <c r="H3" s="6"/>
    </row>
    <row r="4" spans="1:10" s="1" customFormat="1" ht="28.5">
      <c r="A4" s="7" t="s">
        <v>5</v>
      </c>
      <c r="B4" s="8" t="s">
        <v>6</v>
      </c>
      <c r="C4" s="8" t="s">
        <v>7</v>
      </c>
      <c r="D4" s="8" t="s">
        <v>8</v>
      </c>
      <c r="E4" s="8" t="s">
        <v>9</v>
      </c>
      <c r="F4" s="8" t="s">
        <v>10</v>
      </c>
      <c r="G4" s="8" t="s">
        <v>11</v>
      </c>
      <c r="H4" s="8" t="s">
        <v>102</v>
      </c>
      <c r="I4" s="8" t="s">
        <v>13</v>
      </c>
      <c r="J4" s="23" t="s">
        <v>14</v>
      </c>
    </row>
    <row r="5" spans="1:10" s="1" customFormat="1" ht="30.75" customHeight="1">
      <c r="A5" s="9" t="s">
        <v>21</v>
      </c>
      <c r="B5" s="10" t="s">
        <v>22</v>
      </c>
      <c r="C5" s="10" t="s">
        <v>23</v>
      </c>
      <c r="D5" s="11">
        <v>1</v>
      </c>
      <c r="E5" s="10" t="s">
        <v>305</v>
      </c>
      <c r="F5" s="11">
        <v>3</v>
      </c>
      <c r="G5" s="10" t="s">
        <v>306</v>
      </c>
      <c r="H5" s="10" t="s">
        <v>124</v>
      </c>
      <c r="I5" s="11">
        <v>6</v>
      </c>
      <c r="J5" s="24">
        <v>7</v>
      </c>
    </row>
    <row r="6" spans="1:10" s="4" customFormat="1" ht="30.75" customHeight="1">
      <c r="A6" s="30" t="s">
        <v>414</v>
      </c>
      <c r="B6" s="31" t="s">
        <v>531</v>
      </c>
      <c r="C6" s="31" t="s">
        <v>901</v>
      </c>
      <c r="D6" s="32">
        <v>127.5</v>
      </c>
      <c r="E6" s="33">
        <f>D6*0.2</f>
        <v>25.5</v>
      </c>
      <c r="F6" s="33">
        <v>83.49</v>
      </c>
      <c r="G6" s="33">
        <f>F6*0.6</f>
        <v>50.094000000000001</v>
      </c>
      <c r="H6" s="33">
        <f>E6+G6</f>
        <v>75.593999999999994</v>
      </c>
      <c r="I6" s="28">
        <f>RANK(H6,$H$6:$H$6)</f>
        <v>1</v>
      </c>
      <c r="J6" s="34" t="s">
        <v>32</v>
      </c>
    </row>
    <row r="8" spans="1:10" s="5" customFormat="1" ht="18.75">
      <c r="A8" s="5" t="s">
        <v>93</v>
      </c>
      <c r="C8" s="5" t="s">
        <v>94</v>
      </c>
      <c r="E8" s="5" t="s">
        <v>95</v>
      </c>
    </row>
    <row r="9" spans="1:10" s="5" customFormat="1" ht="18.75"/>
    <row r="10" spans="1:10" s="5" customFormat="1" ht="18.75">
      <c r="A10" s="5" t="s">
        <v>96</v>
      </c>
      <c r="E10" s="5" t="s">
        <v>97</v>
      </c>
    </row>
    <row r="11" spans="1:10" s="5" customFormat="1" ht="18.75"/>
    <row r="12" spans="1:10" s="5" customFormat="1" ht="18.75"/>
    <row r="13" spans="1:10" s="5" customFormat="1" ht="18.75">
      <c r="D13" s="187">
        <v>44383</v>
      </c>
      <c r="E13" s="188"/>
      <c r="F13" s="188"/>
      <c r="G13" s="188"/>
    </row>
  </sheetData>
  <mergeCells count="6">
    <mergeCell ref="D13:G13"/>
    <mergeCell ref="A1:J1"/>
    <mergeCell ref="A2:J2"/>
    <mergeCell ref="A3:B3"/>
    <mergeCell ref="C3:E3"/>
    <mergeCell ref="F3:G3"/>
  </mergeCells>
  <phoneticPr fontId="55"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49.xml><?xml version="1.0" encoding="utf-8"?>
<worksheet xmlns="http://schemas.openxmlformats.org/spreadsheetml/2006/main" xmlns:r="http://schemas.openxmlformats.org/officeDocument/2006/relationships">
  <dimension ref="A1:J14"/>
  <sheetViews>
    <sheetView workbookViewId="0">
      <selection activeCell="C6" sqref="C6:C8"/>
    </sheetView>
  </sheetViews>
  <sheetFormatPr defaultColWidth="9" defaultRowHeight="13.5"/>
  <cols>
    <col min="1" max="1" width="13.5" customWidth="1"/>
    <col min="2" max="2" width="10.875" customWidth="1"/>
    <col min="3" max="3" width="21.5" customWidth="1"/>
    <col min="4" max="4" width="10.625" customWidth="1"/>
    <col min="5" max="5" width="13.25" customWidth="1"/>
    <col min="6" max="6" width="10.875" customWidth="1"/>
    <col min="7" max="8" width="11.75" customWidth="1"/>
  </cols>
  <sheetData>
    <row r="1" spans="1:10" s="1" customFormat="1" ht="42" customHeight="1">
      <c r="A1" s="176" t="s">
        <v>532</v>
      </c>
      <c r="B1" s="176"/>
      <c r="C1" s="176"/>
      <c r="D1" s="176"/>
      <c r="E1" s="176"/>
      <c r="F1" s="176"/>
      <c r="G1" s="176"/>
      <c r="H1" s="176"/>
      <c r="I1" s="176"/>
      <c r="J1" s="176"/>
    </row>
    <row r="2" spans="1:10" s="2" customFormat="1" ht="42" customHeight="1">
      <c r="A2" s="177" t="s">
        <v>1</v>
      </c>
      <c r="B2" s="177"/>
      <c r="C2" s="177"/>
      <c r="D2" s="177"/>
      <c r="E2" s="177"/>
      <c r="F2" s="177"/>
      <c r="G2" s="177"/>
      <c r="H2" s="177"/>
      <c r="I2" s="177"/>
      <c r="J2" s="177"/>
    </row>
    <row r="3" spans="1:10" s="3" customFormat="1" ht="34.5" customHeight="1">
      <c r="A3" s="183" t="s">
        <v>533</v>
      </c>
      <c r="B3" s="183"/>
      <c r="C3" s="184" t="s">
        <v>292</v>
      </c>
      <c r="D3" s="184"/>
      <c r="E3" s="184"/>
      <c r="F3" s="184" t="s">
        <v>293</v>
      </c>
      <c r="G3" s="184"/>
      <c r="H3" s="6"/>
    </row>
    <row r="4" spans="1:10" s="1" customFormat="1" ht="28.5">
      <c r="A4" s="7" t="s">
        <v>5</v>
      </c>
      <c r="B4" s="8" t="s">
        <v>6</v>
      </c>
      <c r="C4" s="8" t="s">
        <v>7</v>
      </c>
      <c r="D4" s="8" t="s">
        <v>8</v>
      </c>
      <c r="E4" s="8" t="s">
        <v>9</v>
      </c>
      <c r="F4" s="8" t="s">
        <v>10</v>
      </c>
      <c r="G4" s="8" t="s">
        <v>11</v>
      </c>
      <c r="H4" s="8" t="s">
        <v>102</v>
      </c>
      <c r="I4" s="8" t="s">
        <v>13</v>
      </c>
      <c r="J4" s="23" t="s">
        <v>14</v>
      </c>
    </row>
    <row r="5" spans="1:10" s="1" customFormat="1" ht="30.75" customHeight="1">
      <c r="A5" s="9" t="s">
        <v>21</v>
      </c>
      <c r="B5" s="10" t="s">
        <v>22</v>
      </c>
      <c r="C5" s="10" t="s">
        <v>23</v>
      </c>
      <c r="D5" s="11">
        <v>1</v>
      </c>
      <c r="E5" s="10" t="s">
        <v>305</v>
      </c>
      <c r="F5" s="11">
        <v>3</v>
      </c>
      <c r="G5" s="10" t="s">
        <v>306</v>
      </c>
      <c r="H5" s="10" t="s">
        <v>124</v>
      </c>
      <c r="I5" s="11">
        <v>6</v>
      </c>
      <c r="J5" s="24">
        <v>7</v>
      </c>
    </row>
    <row r="6" spans="1:10" s="4" customFormat="1" ht="24" customHeight="1">
      <c r="A6" s="12" t="s">
        <v>340</v>
      </c>
      <c r="B6" s="13" t="s">
        <v>534</v>
      </c>
      <c r="C6" s="13" t="s">
        <v>902</v>
      </c>
      <c r="D6" s="14">
        <v>132</v>
      </c>
      <c r="E6" s="15">
        <f t="shared" ref="E6:E8" si="0">D6*0.2</f>
        <v>26.4</v>
      </c>
      <c r="F6" s="15">
        <v>93.195999999999998</v>
      </c>
      <c r="G6" s="15">
        <f t="shared" ref="G6:G8" si="1">F6*0.6</f>
        <v>55.9176</v>
      </c>
      <c r="H6" s="15">
        <f t="shared" ref="H6:H8" si="2">E6+G6</f>
        <v>82.317599999999999</v>
      </c>
      <c r="I6" s="25">
        <f t="shared" ref="I6:I8" si="3">RANK(H6,$H$6:$H$8)</f>
        <v>1</v>
      </c>
      <c r="J6" s="26" t="s">
        <v>32</v>
      </c>
    </row>
    <row r="7" spans="1:10" s="4" customFormat="1" ht="24" customHeight="1">
      <c r="A7" s="12" t="s">
        <v>340</v>
      </c>
      <c r="B7" s="16" t="s">
        <v>535</v>
      </c>
      <c r="C7" s="16" t="s">
        <v>903</v>
      </c>
      <c r="D7" s="17">
        <v>123</v>
      </c>
      <c r="E7" s="15">
        <f t="shared" si="0"/>
        <v>24.6</v>
      </c>
      <c r="F7" s="15">
        <v>92.566000000000003</v>
      </c>
      <c r="G7" s="15">
        <f t="shared" si="1"/>
        <v>55.5396</v>
      </c>
      <c r="H7" s="15">
        <f t="shared" si="2"/>
        <v>80.139600000000002</v>
      </c>
      <c r="I7" s="25">
        <f t="shared" si="3"/>
        <v>2</v>
      </c>
      <c r="J7" s="26"/>
    </row>
    <row r="8" spans="1:10" s="4" customFormat="1" ht="24" customHeight="1">
      <c r="A8" s="18" t="s">
        <v>340</v>
      </c>
      <c r="B8" s="19" t="s">
        <v>536</v>
      </c>
      <c r="C8" s="19" t="s">
        <v>904</v>
      </c>
      <c r="D8" s="20">
        <v>119</v>
      </c>
      <c r="E8" s="21">
        <f t="shared" si="0"/>
        <v>23.8</v>
      </c>
      <c r="F8" s="21">
        <v>92.075999999999993</v>
      </c>
      <c r="G8" s="21">
        <f t="shared" si="1"/>
        <v>55.245600000000003</v>
      </c>
      <c r="H8" s="21">
        <f t="shared" si="2"/>
        <v>79.045599999999993</v>
      </c>
      <c r="I8" s="28">
        <f t="shared" si="3"/>
        <v>3</v>
      </c>
      <c r="J8" s="29"/>
    </row>
    <row r="10" spans="1:10" s="5" customFormat="1" ht="18.75">
      <c r="A10" s="5" t="s">
        <v>93</v>
      </c>
      <c r="C10" s="5" t="s">
        <v>94</v>
      </c>
      <c r="E10" s="5" t="s">
        <v>95</v>
      </c>
    </row>
    <row r="11" spans="1:10" s="5" customFormat="1" ht="18.75"/>
    <row r="12" spans="1:10" s="5" customFormat="1" ht="18.75">
      <c r="A12" s="5" t="s">
        <v>96</v>
      </c>
      <c r="E12" s="5" t="s">
        <v>97</v>
      </c>
    </row>
    <row r="13" spans="1:10" s="5" customFormat="1" ht="18.75"/>
    <row r="14" spans="1:10" s="5" customFormat="1" ht="18.75">
      <c r="D14" s="187">
        <v>44383</v>
      </c>
      <c r="E14" s="188"/>
      <c r="F14" s="188"/>
      <c r="G14" s="188"/>
    </row>
  </sheetData>
  <mergeCells count="6">
    <mergeCell ref="D14:G14"/>
    <mergeCell ref="A1:J1"/>
    <mergeCell ref="A2:J2"/>
    <mergeCell ref="A3:B3"/>
    <mergeCell ref="C3:E3"/>
    <mergeCell ref="F3:G3"/>
  </mergeCells>
  <phoneticPr fontId="55"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5.xml><?xml version="1.0" encoding="utf-8"?>
<worksheet xmlns="http://schemas.openxmlformats.org/spreadsheetml/2006/main" xmlns:r="http://schemas.openxmlformats.org/officeDocument/2006/relationships">
  <dimension ref="A1:J34"/>
  <sheetViews>
    <sheetView workbookViewId="0">
      <selection activeCell="C6" sqref="C6:C30"/>
    </sheetView>
  </sheetViews>
  <sheetFormatPr defaultColWidth="9" defaultRowHeight="13.5"/>
  <cols>
    <col min="1" max="1" width="15.875" customWidth="1"/>
    <col min="2" max="2" width="14.625" style="60" customWidth="1"/>
    <col min="3" max="3" width="26.125" customWidth="1"/>
    <col min="4" max="4" width="12.125" style="60" customWidth="1"/>
    <col min="5" max="5" width="13.625" style="60" customWidth="1"/>
    <col min="6" max="6" width="11.125" customWidth="1"/>
    <col min="7" max="7" width="11.875" customWidth="1"/>
    <col min="8" max="8" width="11.25" customWidth="1"/>
  </cols>
  <sheetData>
    <row r="1" spans="1:10" s="1" customFormat="1" ht="42" customHeight="1">
      <c r="A1" s="176" t="s">
        <v>158</v>
      </c>
      <c r="B1" s="176"/>
      <c r="C1" s="176"/>
      <c r="D1" s="176"/>
      <c r="E1" s="176"/>
      <c r="F1" s="176"/>
      <c r="G1" s="176"/>
      <c r="H1" s="176"/>
      <c r="I1" s="176"/>
      <c r="J1" s="176"/>
    </row>
    <row r="2" spans="1:10" s="2" customFormat="1" ht="42" customHeight="1">
      <c r="A2" s="177" t="s">
        <v>1</v>
      </c>
      <c r="B2" s="177"/>
      <c r="C2" s="177"/>
      <c r="D2" s="177"/>
      <c r="E2" s="177"/>
      <c r="F2" s="177"/>
      <c r="G2" s="177"/>
      <c r="H2" s="177"/>
      <c r="I2" s="177"/>
      <c r="J2" s="177"/>
    </row>
    <row r="3" spans="1:10" s="3" customFormat="1" ht="34.5" customHeight="1">
      <c r="A3" s="183" t="s">
        <v>120</v>
      </c>
      <c r="B3" s="183"/>
      <c r="C3" s="184" t="s">
        <v>159</v>
      </c>
      <c r="D3" s="184"/>
      <c r="E3" s="184"/>
      <c r="F3" s="184" t="s">
        <v>160</v>
      </c>
      <c r="G3" s="184"/>
      <c r="H3" s="6"/>
    </row>
    <row r="4" spans="1:10" s="1" customFormat="1" ht="28.5">
      <c r="A4" s="7" t="s">
        <v>5</v>
      </c>
      <c r="B4" s="8" t="s">
        <v>6</v>
      </c>
      <c r="C4" s="8" t="s">
        <v>7</v>
      </c>
      <c r="D4" s="8" t="s">
        <v>8</v>
      </c>
      <c r="E4" s="8" t="s">
        <v>9</v>
      </c>
      <c r="F4" s="8" t="s">
        <v>10</v>
      </c>
      <c r="G4" s="8" t="s">
        <v>11</v>
      </c>
      <c r="H4" s="8" t="s">
        <v>12</v>
      </c>
      <c r="I4" s="8" t="s">
        <v>13</v>
      </c>
      <c r="J4" s="23" t="s">
        <v>14</v>
      </c>
    </row>
    <row r="5" spans="1:10" s="1" customFormat="1" ht="30.75" customHeight="1">
      <c r="A5" s="9" t="s">
        <v>21</v>
      </c>
      <c r="B5" s="10" t="s">
        <v>22</v>
      </c>
      <c r="C5" s="10" t="s">
        <v>23</v>
      </c>
      <c r="D5" s="11">
        <v>1</v>
      </c>
      <c r="E5" s="10" t="s">
        <v>122</v>
      </c>
      <c r="F5" s="11">
        <v>3</v>
      </c>
      <c r="G5" s="10" t="s">
        <v>123</v>
      </c>
      <c r="H5" s="10" t="s">
        <v>124</v>
      </c>
      <c r="I5" s="11">
        <v>6</v>
      </c>
      <c r="J5" s="24">
        <v>7</v>
      </c>
    </row>
    <row r="6" spans="1:10" s="59" customFormat="1" ht="24.95" customHeight="1">
      <c r="A6" s="61" t="s">
        <v>125</v>
      </c>
      <c r="B6" s="62" t="s">
        <v>161</v>
      </c>
      <c r="C6" s="62" t="s">
        <v>665</v>
      </c>
      <c r="D6" s="63">
        <v>158.5</v>
      </c>
      <c r="E6" s="64">
        <f t="shared" ref="E6:E30" si="0">D6*0.25</f>
        <v>39.625</v>
      </c>
      <c r="F6" s="64">
        <v>87.78</v>
      </c>
      <c r="G6" s="64">
        <f t="shared" ref="G6:G30" si="1">F6*0.5</f>
        <v>43.89</v>
      </c>
      <c r="H6" s="64">
        <f t="shared" ref="H6:H30" si="2">E6+G6</f>
        <v>83.515000000000001</v>
      </c>
      <c r="I6" s="69">
        <f t="shared" ref="I6:I30" si="3">RANK(H6,$H$6:$H$30)</f>
        <v>1</v>
      </c>
      <c r="J6" s="70" t="s">
        <v>32</v>
      </c>
    </row>
    <row r="7" spans="1:10" s="59" customFormat="1" ht="24.95" customHeight="1">
      <c r="A7" s="61" t="s">
        <v>125</v>
      </c>
      <c r="B7" s="88" t="s">
        <v>162</v>
      </c>
      <c r="C7" s="88" t="s">
        <v>666</v>
      </c>
      <c r="D7" s="89">
        <v>156.5</v>
      </c>
      <c r="E7" s="64">
        <f t="shared" si="0"/>
        <v>39.125</v>
      </c>
      <c r="F7" s="64">
        <v>88.747</v>
      </c>
      <c r="G7" s="64">
        <f t="shared" si="1"/>
        <v>44.3735</v>
      </c>
      <c r="H7" s="64">
        <f t="shared" si="2"/>
        <v>83.498500000000007</v>
      </c>
      <c r="I7" s="69">
        <f t="shared" si="3"/>
        <v>2</v>
      </c>
      <c r="J7" s="70" t="s">
        <v>32</v>
      </c>
    </row>
    <row r="8" spans="1:10" s="59" customFormat="1" ht="24.95" customHeight="1">
      <c r="A8" s="61" t="s">
        <v>125</v>
      </c>
      <c r="B8" s="88" t="s">
        <v>163</v>
      </c>
      <c r="C8" s="88" t="s">
        <v>667</v>
      </c>
      <c r="D8" s="89">
        <v>149.5</v>
      </c>
      <c r="E8" s="64">
        <f t="shared" si="0"/>
        <v>37.375</v>
      </c>
      <c r="F8" s="64">
        <v>91.442999999999998</v>
      </c>
      <c r="G8" s="64">
        <f t="shared" si="1"/>
        <v>45.721499999999999</v>
      </c>
      <c r="H8" s="64">
        <f t="shared" si="2"/>
        <v>83.096500000000006</v>
      </c>
      <c r="I8" s="69">
        <f t="shared" si="3"/>
        <v>3</v>
      </c>
      <c r="J8" s="70" t="s">
        <v>32</v>
      </c>
    </row>
    <row r="9" spans="1:10" s="59" customFormat="1" ht="24.95" customHeight="1">
      <c r="A9" s="61" t="s">
        <v>125</v>
      </c>
      <c r="B9" s="88" t="s">
        <v>164</v>
      </c>
      <c r="C9" s="88" t="s">
        <v>668</v>
      </c>
      <c r="D9" s="89">
        <v>150.5</v>
      </c>
      <c r="E9" s="64">
        <f t="shared" si="0"/>
        <v>37.625</v>
      </c>
      <c r="F9" s="64">
        <v>90.17</v>
      </c>
      <c r="G9" s="64">
        <f t="shared" si="1"/>
        <v>45.085000000000001</v>
      </c>
      <c r="H9" s="64">
        <f t="shared" si="2"/>
        <v>82.71</v>
      </c>
      <c r="I9" s="69">
        <f t="shared" si="3"/>
        <v>4</v>
      </c>
      <c r="J9" s="70" t="s">
        <v>32</v>
      </c>
    </row>
    <row r="10" spans="1:10" s="59" customFormat="1" ht="24.95" customHeight="1">
      <c r="A10" s="61" t="s">
        <v>125</v>
      </c>
      <c r="B10" s="88" t="s">
        <v>165</v>
      </c>
      <c r="C10" s="88" t="s">
        <v>669</v>
      </c>
      <c r="D10" s="89">
        <v>151</v>
      </c>
      <c r="E10" s="64">
        <f t="shared" si="0"/>
        <v>37.75</v>
      </c>
      <c r="F10" s="64">
        <v>89.03</v>
      </c>
      <c r="G10" s="64">
        <f t="shared" si="1"/>
        <v>44.515000000000001</v>
      </c>
      <c r="H10" s="64">
        <f t="shared" si="2"/>
        <v>82.265000000000001</v>
      </c>
      <c r="I10" s="69">
        <f t="shared" si="3"/>
        <v>5</v>
      </c>
      <c r="J10" s="70" t="s">
        <v>32</v>
      </c>
    </row>
    <row r="11" spans="1:10" s="59" customFormat="1" ht="24.95" customHeight="1">
      <c r="A11" s="61" t="s">
        <v>125</v>
      </c>
      <c r="B11" s="88" t="s">
        <v>166</v>
      </c>
      <c r="C11" s="88" t="s">
        <v>670</v>
      </c>
      <c r="D11" s="89">
        <v>147.5</v>
      </c>
      <c r="E11" s="64">
        <f t="shared" si="0"/>
        <v>36.875</v>
      </c>
      <c r="F11" s="64">
        <v>90.007000000000005</v>
      </c>
      <c r="G11" s="64">
        <f t="shared" si="1"/>
        <v>45.003500000000003</v>
      </c>
      <c r="H11" s="64">
        <f t="shared" si="2"/>
        <v>81.878500000000003</v>
      </c>
      <c r="I11" s="69">
        <f t="shared" si="3"/>
        <v>6</v>
      </c>
      <c r="J11" s="70" t="s">
        <v>32</v>
      </c>
    </row>
    <row r="12" spans="1:10" s="59" customFormat="1" ht="24.95" customHeight="1">
      <c r="A12" s="61" t="s">
        <v>125</v>
      </c>
      <c r="B12" s="88" t="s">
        <v>167</v>
      </c>
      <c r="C12" s="88" t="s">
        <v>671</v>
      </c>
      <c r="D12" s="89">
        <v>149</v>
      </c>
      <c r="E12" s="64">
        <f t="shared" si="0"/>
        <v>37.25</v>
      </c>
      <c r="F12" s="64">
        <v>88.76</v>
      </c>
      <c r="G12" s="64">
        <f t="shared" si="1"/>
        <v>44.38</v>
      </c>
      <c r="H12" s="64">
        <f t="shared" si="2"/>
        <v>81.63</v>
      </c>
      <c r="I12" s="69">
        <f t="shared" si="3"/>
        <v>7</v>
      </c>
      <c r="J12" s="70" t="s">
        <v>32</v>
      </c>
    </row>
    <row r="13" spans="1:10" s="59" customFormat="1" ht="24.95" customHeight="1">
      <c r="A13" s="61" t="s">
        <v>125</v>
      </c>
      <c r="B13" s="88" t="s">
        <v>168</v>
      </c>
      <c r="C13" s="88" t="s">
        <v>672</v>
      </c>
      <c r="D13" s="89">
        <v>145</v>
      </c>
      <c r="E13" s="64">
        <f t="shared" si="0"/>
        <v>36.25</v>
      </c>
      <c r="F13" s="64">
        <v>90.623000000000005</v>
      </c>
      <c r="G13" s="64">
        <f t="shared" si="1"/>
        <v>45.311500000000002</v>
      </c>
      <c r="H13" s="64">
        <f t="shared" si="2"/>
        <v>81.561499999999995</v>
      </c>
      <c r="I13" s="69">
        <f t="shared" si="3"/>
        <v>8</v>
      </c>
      <c r="J13" s="70" t="s">
        <v>32</v>
      </c>
    </row>
    <row r="14" spans="1:10" s="59" customFormat="1" ht="24.95" customHeight="1">
      <c r="A14" s="61" t="s">
        <v>125</v>
      </c>
      <c r="B14" s="88" t="s">
        <v>169</v>
      </c>
      <c r="C14" s="88" t="s">
        <v>673</v>
      </c>
      <c r="D14" s="89">
        <v>148</v>
      </c>
      <c r="E14" s="64">
        <f t="shared" si="0"/>
        <v>37</v>
      </c>
      <c r="F14" s="64">
        <v>89.037000000000006</v>
      </c>
      <c r="G14" s="64">
        <f t="shared" si="1"/>
        <v>44.518500000000003</v>
      </c>
      <c r="H14" s="64">
        <f t="shared" si="2"/>
        <v>81.518500000000003</v>
      </c>
      <c r="I14" s="69">
        <f t="shared" si="3"/>
        <v>9</v>
      </c>
      <c r="J14" s="70" t="s">
        <v>32</v>
      </c>
    </row>
    <row r="15" spans="1:10" s="59" customFormat="1" ht="24.95" customHeight="1">
      <c r="A15" s="61" t="s">
        <v>125</v>
      </c>
      <c r="B15" s="88" t="s">
        <v>170</v>
      </c>
      <c r="C15" s="88" t="s">
        <v>674</v>
      </c>
      <c r="D15" s="89">
        <v>148.5</v>
      </c>
      <c r="E15" s="64">
        <f t="shared" si="0"/>
        <v>37.125</v>
      </c>
      <c r="F15" s="64">
        <v>87.01</v>
      </c>
      <c r="G15" s="64">
        <f t="shared" si="1"/>
        <v>43.505000000000003</v>
      </c>
      <c r="H15" s="64">
        <f t="shared" si="2"/>
        <v>80.63</v>
      </c>
      <c r="I15" s="69">
        <f t="shared" si="3"/>
        <v>10</v>
      </c>
      <c r="J15" s="70" t="s">
        <v>32</v>
      </c>
    </row>
    <row r="16" spans="1:10" s="59" customFormat="1" ht="24.95" customHeight="1">
      <c r="A16" s="61" t="s">
        <v>125</v>
      </c>
      <c r="B16" s="88" t="s">
        <v>171</v>
      </c>
      <c r="C16" s="88" t="s">
        <v>675</v>
      </c>
      <c r="D16" s="89">
        <v>146</v>
      </c>
      <c r="E16" s="64">
        <f t="shared" si="0"/>
        <v>36.5</v>
      </c>
      <c r="F16" s="64">
        <v>88.043000000000006</v>
      </c>
      <c r="G16" s="64">
        <f t="shared" si="1"/>
        <v>44.021500000000003</v>
      </c>
      <c r="H16" s="64">
        <f t="shared" si="2"/>
        <v>80.521500000000003</v>
      </c>
      <c r="I16" s="69">
        <f t="shared" si="3"/>
        <v>11</v>
      </c>
      <c r="J16" s="108"/>
    </row>
    <row r="17" spans="1:10" s="59" customFormat="1" ht="24.95" customHeight="1">
      <c r="A17" s="61" t="s">
        <v>125</v>
      </c>
      <c r="B17" s="88" t="s">
        <v>172</v>
      </c>
      <c r="C17" s="88" t="s">
        <v>676</v>
      </c>
      <c r="D17" s="89">
        <v>145</v>
      </c>
      <c r="E17" s="64">
        <f t="shared" si="0"/>
        <v>36.25</v>
      </c>
      <c r="F17" s="64">
        <v>88.477000000000004</v>
      </c>
      <c r="G17" s="64">
        <f t="shared" si="1"/>
        <v>44.238500000000002</v>
      </c>
      <c r="H17" s="64">
        <f t="shared" si="2"/>
        <v>80.488500000000002</v>
      </c>
      <c r="I17" s="69">
        <f t="shared" si="3"/>
        <v>12</v>
      </c>
      <c r="J17" s="108"/>
    </row>
    <row r="18" spans="1:10" s="59" customFormat="1" ht="24.95" customHeight="1">
      <c r="A18" s="61" t="s">
        <v>125</v>
      </c>
      <c r="B18" s="88" t="s">
        <v>173</v>
      </c>
      <c r="C18" s="88" t="s">
        <v>677</v>
      </c>
      <c r="D18" s="89">
        <v>147</v>
      </c>
      <c r="E18" s="64">
        <f t="shared" si="0"/>
        <v>36.75</v>
      </c>
      <c r="F18" s="64">
        <v>86.67</v>
      </c>
      <c r="G18" s="64">
        <f t="shared" si="1"/>
        <v>43.335000000000001</v>
      </c>
      <c r="H18" s="64">
        <f t="shared" si="2"/>
        <v>80.084999999999994</v>
      </c>
      <c r="I18" s="69">
        <f t="shared" si="3"/>
        <v>13</v>
      </c>
      <c r="J18" s="108"/>
    </row>
    <row r="19" spans="1:10" s="59" customFormat="1" ht="24.95" customHeight="1">
      <c r="A19" s="61" t="s">
        <v>125</v>
      </c>
      <c r="B19" s="88" t="s">
        <v>174</v>
      </c>
      <c r="C19" s="88" t="s">
        <v>678</v>
      </c>
      <c r="D19" s="89">
        <v>144</v>
      </c>
      <c r="E19" s="64">
        <f t="shared" si="0"/>
        <v>36</v>
      </c>
      <c r="F19" s="64">
        <v>88.12</v>
      </c>
      <c r="G19" s="64">
        <f t="shared" si="1"/>
        <v>44.06</v>
      </c>
      <c r="H19" s="64">
        <f t="shared" si="2"/>
        <v>80.06</v>
      </c>
      <c r="I19" s="69">
        <f t="shared" si="3"/>
        <v>14</v>
      </c>
      <c r="J19" s="108"/>
    </row>
    <row r="20" spans="1:10" s="59" customFormat="1" ht="24.95" customHeight="1">
      <c r="A20" s="61" t="s">
        <v>125</v>
      </c>
      <c r="B20" s="88" t="s">
        <v>175</v>
      </c>
      <c r="C20" s="88" t="s">
        <v>679</v>
      </c>
      <c r="D20" s="89">
        <v>141</v>
      </c>
      <c r="E20" s="64">
        <f t="shared" si="0"/>
        <v>35.25</v>
      </c>
      <c r="F20" s="64">
        <v>88.736999999999995</v>
      </c>
      <c r="G20" s="64">
        <f t="shared" si="1"/>
        <v>44.368499999999997</v>
      </c>
      <c r="H20" s="64">
        <f t="shared" si="2"/>
        <v>79.618499999999997</v>
      </c>
      <c r="I20" s="69">
        <f t="shared" si="3"/>
        <v>15</v>
      </c>
      <c r="J20" s="108"/>
    </row>
    <row r="21" spans="1:10" s="59" customFormat="1" ht="24.95" customHeight="1">
      <c r="A21" s="61" t="s">
        <v>125</v>
      </c>
      <c r="B21" s="88" t="s">
        <v>176</v>
      </c>
      <c r="C21" s="88" t="s">
        <v>680</v>
      </c>
      <c r="D21" s="89">
        <v>144</v>
      </c>
      <c r="E21" s="64">
        <f t="shared" si="0"/>
        <v>36</v>
      </c>
      <c r="F21" s="64">
        <v>86.537000000000006</v>
      </c>
      <c r="G21" s="64">
        <f t="shared" si="1"/>
        <v>43.268500000000003</v>
      </c>
      <c r="H21" s="64">
        <f t="shared" si="2"/>
        <v>79.268500000000003</v>
      </c>
      <c r="I21" s="69">
        <f t="shared" si="3"/>
        <v>16</v>
      </c>
      <c r="J21" s="108"/>
    </row>
    <row r="22" spans="1:10" s="59" customFormat="1" ht="24.95" customHeight="1">
      <c r="A22" s="61" t="s">
        <v>125</v>
      </c>
      <c r="B22" s="88" t="s">
        <v>177</v>
      </c>
      <c r="C22" s="88" t="s">
        <v>681</v>
      </c>
      <c r="D22" s="89">
        <v>144</v>
      </c>
      <c r="E22" s="64">
        <f t="shared" si="0"/>
        <v>36</v>
      </c>
      <c r="F22" s="64">
        <v>86.427000000000007</v>
      </c>
      <c r="G22" s="64">
        <f t="shared" si="1"/>
        <v>43.213500000000003</v>
      </c>
      <c r="H22" s="64">
        <f t="shared" si="2"/>
        <v>79.213499999999996</v>
      </c>
      <c r="I22" s="69">
        <f t="shared" si="3"/>
        <v>17</v>
      </c>
      <c r="J22" s="108"/>
    </row>
    <row r="23" spans="1:10" s="59" customFormat="1" ht="24.95" customHeight="1">
      <c r="A23" s="61" t="s">
        <v>125</v>
      </c>
      <c r="B23" s="88" t="s">
        <v>178</v>
      </c>
      <c r="C23" s="88" t="s">
        <v>682</v>
      </c>
      <c r="D23" s="89">
        <v>137.5</v>
      </c>
      <c r="E23" s="64">
        <f t="shared" si="0"/>
        <v>34.375</v>
      </c>
      <c r="F23" s="64">
        <v>89.33</v>
      </c>
      <c r="G23" s="64">
        <f t="shared" si="1"/>
        <v>44.664999999999999</v>
      </c>
      <c r="H23" s="64">
        <f t="shared" si="2"/>
        <v>79.040000000000006</v>
      </c>
      <c r="I23" s="69">
        <f t="shared" si="3"/>
        <v>18</v>
      </c>
      <c r="J23" s="108"/>
    </row>
    <row r="24" spans="1:10" s="59" customFormat="1" ht="24.95" customHeight="1">
      <c r="A24" s="61" t="s">
        <v>125</v>
      </c>
      <c r="B24" s="88" t="s">
        <v>179</v>
      </c>
      <c r="C24" s="88" t="s">
        <v>683</v>
      </c>
      <c r="D24" s="89">
        <v>139.5</v>
      </c>
      <c r="E24" s="64">
        <f t="shared" si="0"/>
        <v>34.875</v>
      </c>
      <c r="F24" s="64">
        <v>88.212999999999994</v>
      </c>
      <c r="G24" s="64">
        <f t="shared" si="1"/>
        <v>44.106499999999997</v>
      </c>
      <c r="H24" s="64">
        <f t="shared" si="2"/>
        <v>78.981499999999997</v>
      </c>
      <c r="I24" s="69">
        <f t="shared" si="3"/>
        <v>19</v>
      </c>
      <c r="J24" s="108"/>
    </row>
    <row r="25" spans="1:10" s="59" customFormat="1" ht="24.95" customHeight="1">
      <c r="A25" s="61" t="s">
        <v>125</v>
      </c>
      <c r="B25" s="88" t="s">
        <v>180</v>
      </c>
      <c r="C25" s="88" t="s">
        <v>684</v>
      </c>
      <c r="D25" s="89">
        <v>139</v>
      </c>
      <c r="E25" s="64">
        <f t="shared" si="0"/>
        <v>34.75</v>
      </c>
      <c r="F25" s="64">
        <v>87.643000000000001</v>
      </c>
      <c r="G25" s="64">
        <f t="shared" si="1"/>
        <v>43.8215</v>
      </c>
      <c r="H25" s="64">
        <f t="shared" si="2"/>
        <v>78.5715</v>
      </c>
      <c r="I25" s="69">
        <f t="shared" si="3"/>
        <v>20</v>
      </c>
      <c r="J25" s="108"/>
    </row>
    <row r="26" spans="1:10" s="59" customFormat="1" ht="24.95" customHeight="1">
      <c r="A26" s="61" t="s">
        <v>125</v>
      </c>
      <c r="B26" s="88" t="s">
        <v>181</v>
      </c>
      <c r="C26" s="88" t="s">
        <v>685</v>
      </c>
      <c r="D26" s="89">
        <v>140</v>
      </c>
      <c r="E26" s="64">
        <f t="shared" si="0"/>
        <v>35</v>
      </c>
      <c r="F26" s="64">
        <v>86.74</v>
      </c>
      <c r="G26" s="64">
        <f t="shared" si="1"/>
        <v>43.37</v>
      </c>
      <c r="H26" s="64">
        <f t="shared" si="2"/>
        <v>78.37</v>
      </c>
      <c r="I26" s="69">
        <f t="shared" si="3"/>
        <v>21</v>
      </c>
      <c r="J26" s="108"/>
    </row>
    <row r="27" spans="1:10" s="59" customFormat="1" ht="24.95" customHeight="1">
      <c r="A27" s="61" t="s">
        <v>125</v>
      </c>
      <c r="B27" s="88" t="s">
        <v>182</v>
      </c>
      <c r="C27" s="88" t="s">
        <v>686</v>
      </c>
      <c r="D27" s="89">
        <v>137</v>
      </c>
      <c r="E27" s="64">
        <f t="shared" si="0"/>
        <v>34.25</v>
      </c>
      <c r="F27" s="64">
        <v>86.867000000000004</v>
      </c>
      <c r="G27" s="64">
        <f t="shared" si="1"/>
        <v>43.433500000000002</v>
      </c>
      <c r="H27" s="64">
        <f t="shared" si="2"/>
        <v>77.683499999999995</v>
      </c>
      <c r="I27" s="69">
        <f t="shared" si="3"/>
        <v>22</v>
      </c>
      <c r="J27" s="108"/>
    </row>
    <row r="28" spans="1:10" s="59" customFormat="1" ht="24.95" customHeight="1">
      <c r="A28" s="61" t="s">
        <v>125</v>
      </c>
      <c r="B28" s="88" t="s">
        <v>183</v>
      </c>
      <c r="C28" s="88" t="s">
        <v>687</v>
      </c>
      <c r="D28" s="89">
        <v>135.5</v>
      </c>
      <c r="E28" s="64">
        <f t="shared" si="0"/>
        <v>33.875</v>
      </c>
      <c r="F28" s="64">
        <v>86.662999999999997</v>
      </c>
      <c r="G28" s="64">
        <f t="shared" si="1"/>
        <v>43.331499999999998</v>
      </c>
      <c r="H28" s="64">
        <f t="shared" si="2"/>
        <v>77.206500000000005</v>
      </c>
      <c r="I28" s="69">
        <f t="shared" si="3"/>
        <v>23</v>
      </c>
      <c r="J28" s="108"/>
    </row>
    <row r="29" spans="1:10" s="59" customFormat="1" ht="24.95" customHeight="1">
      <c r="A29" s="61" t="s">
        <v>125</v>
      </c>
      <c r="B29" s="88" t="s">
        <v>184</v>
      </c>
      <c r="C29" s="88" t="s">
        <v>688</v>
      </c>
      <c r="D29" s="89">
        <v>140.5</v>
      </c>
      <c r="E29" s="64">
        <f t="shared" si="0"/>
        <v>35.125</v>
      </c>
      <c r="F29" s="64">
        <v>83.807000000000002</v>
      </c>
      <c r="G29" s="64">
        <f t="shared" si="1"/>
        <v>41.903500000000001</v>
      </c>
      <c r="H29" s="64">
        <f t="shared" si="2"/>
        <v>77.028499999999994</v>
      </c>
      <c r="I29" s="69">
        <f t="shared" si="3"/>
        <v>24</v>
      </c>
      <c r="J29" s="108"/>
    </row>
    <row r="30" spans="1:10" s="59" customFormat="1" ht="24.95" customHeight="1">
      <c r="A30" s="65" t="s">
        <v>125</v>
      </c>
      <c r="B30" s="66" t="s">
        <v>185</v>
      </c>
      <c r="C30" s="66" t="s">
        <v>689</v>
      </c>
      <c r="D30" s="67">
        <v>136.5</v>
      </c>
      <c r="E30" s="56">
        <f t="shared" si="0"/>
        <v>34.125</v>
      </c>
      <c r="F30" s="56">
        <v>81.22</v>
      </c>
      <c r="G30" s="56">
        <f t="shared" si="1"/>
        <v>40.61</v>
      </c>
      <c r="H30" s="56">
        <f t="shared" si="2"/>
        <v>74.734999999999999</v>
      </c>
      <c r="I30" s="57">
        <f t="shared" si="3"/>
        <v>25</v>
      </c>
      <c r="J30" s="109"/>
    </row>
    <row r="32" spans="1:10" s="45" customFormat="1" ht="24.95" customHeight="1">
      <c r="A32" s="45" t="s">
        <v>93</v>
      </c>
      <c r="B32" s="68"/>
      <c r="C32" s="45" t="s">
        <v>94</v>
      </c>
      <c r="D32" s="68"/>
      <c r="E32" s="68" t="s">
        <v>95</v>
      </c>
    </row>
    <row r="33" spans="1:7" s="45" customFormat="1" ht="24.95" customHeight="1">
      <c r="A33" s="45" t="s">
        <v>96</v>
      </c>
      <c r="B33" s="68"/>
      <c r="D33" s="68"/>
      <c r="E33" s="68" t="s">
        <v>97</v>
      </c>
    </row>
    <row r="34" spans="1:7" s="45" customFormat="1" ht="24.95" customHeight="1">
      <c r="B34" s="68"/>
      <c r="D34" s="185">
        <v>44383</v>
      </c>
      <c r="E34" s="186"/>
      <c r="F34" s="186"/>
      <c r="G34" s="186"/>
    </row>
  </sheetData>
  <mergeCells count="6">
    <mergeCell ref="D34:G34"/>
    <mergeCell ref="A1:J1"/>
    <mergeCell ref="A2:J2"/>
    <mergeCell ref="A3:B3"/>
    <mergeCell ref="C3:E3"/>
    <mergeCell ref="F3:G3"/>
  </mergeCells>
  <phoneticPr fontId="55"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50.xml><?xml version="1.0" encoding="utf-8"?>
<worksheet xmlns="http://schemas.openxmlformats.org/spreadsheetml/2006/main" xmlns:r="http://schemas.openxmlformats.org/officeDocument/2006/relationships">
  <dimension ref="A1:J13"/>
  <sheetViews>
    <sheetView workbookViewId="0">
      <selection activeCell="C6" sqref="C6:C7"/>
    </sheetView>
  </sheetViews>
  <sheetFormatPr defaultColWidth="9" defaultRowHeight="13.5"/>
  <cols>
    <col min="1" max="1" width="13.5" customWidth="1"/>
    <col min="2" max="2" width="10.875" customWidth="1"/>
    <col min="3" max="3" width="21.5" customWidth="1"/>
    <col min="4" max="4" width="10.625" customWidth="1"/>
    <col min="5" max="5" width="13.25" customWidth="1"/>
    <col min="6" max="6" width="11" customWidth="1"/>
    <col min="7" max="7" width="11.75" customWidth="1"/>
    <col min="8" max="8" width="11" customWidth="1"/>
  </cols>
  <sheetData>
    <row r="1" spans="1:10" s="1" customFormat="1" ht="42" customHeight="1">
      <c r="A1" s="176" t="s">
        <v>537</v>
      </c>
      <c r="B1" s="176"/>
      <c r="C1" s="176"/>
      <c r="D1" s="176"/>
      <c r="E1" s="176"/>
      <c r="F1" s="176"/>
      <c r="G1" s="176"/>
      <c r="H1" s="176"/>
      <c r="I1" s="176"/>
      <c r="J1" s="176"/>
    </row>
    <row r="2" spans="1:10" s="2" customFormat="1" ht="42" customHeight="1">
      <c r="A2" s="177" t="s">
        <v>1</v>
      </c>
      <c r="B2" s="177"/>
      <c r="C2" s="177"/>
      <c r="D2" s="177"/>
      <c r="E2" s="177"/>
      <c r="F2" s="177"/>
      <c r="G2" s="177"/>
      <c r="H2" s="177"/>
      <c r="I2" s="177"/>
      <c r="J2" s="177"/>
    </row>
    <row r="3" spans="1:10" s="3" customFormat="1" ht="34.5" customHeight="1">
      <c r="A3" s="183" t="s">
        <v>538</v>
      </c>
      <c r="B3" s="183"/>
      <c r="C3" s="184" t="s">
        <v>304</v>
      </c>
      <c r="D3" s="184"/>
      <c r="E3" s="184"/>
      <c r="F3" s="184" t="s">
        <v>293</v>
      </c>
      <c r="G3" s="184"/>
      <c r="H3" s="6"/>
    </row>
    <row r="4" spans="1:10" s="1" customFormat="1" ht="30" customHeight="1">
      <c r="A4" s="7" t="s">
        <v>5</v>
      </c>
      <c r="B4" s="8" t="s">
        <v>6</v>
      </c>
      <c r="C4" s="8" t="s">
        <v>7</v>
      </c>
      <c r="D4" s="8" t="s">
        <v>8</v>
      </c>
      <c r="E4" s="8" t="s">
        <v>9</v>
      </c>
      <c r="F4" s="8" t="s">
        <v>10</v>
      </c>
      <c r="G4" s="8" t="s">
        <v>11</v>
      </c>
      <c r="H4" s="8" t="s">
        <v>102</v>
      </c>
      <c r="I4" s="8" t="s">
        <v>13</v>
      </c>
      <c r="J4" s="23" t="s">
        <v>14</v>
      </c>
    </row>
    <row r="5" spans="1:10" s="1" customFormat="1" ht="30.75" customHeight="1">
      <c r="A5" s="9" t="s">
        <v>21</v>
      </c>
      <c r="B5" s="10" t="s">
        <v>22</v>
      </c>
      <c r="C5" s="10" t="s">
        <v>23</v>
      </c>
      <c r="D5" s="11">
        <v>1</v>
      </c>
      <c r="E5" s="10" t="s">
        <v>305</v>
      </c>
      <c r="F5" s="11">
        <v>3</v>
      </c>
      <c r="G5" s="10" t="s">
        <v>306</v>
      </c>
      <c r="H5" s="10" t="s">
        <v>124</v>
      </c>
      <c r="I5" s="11">
        <v>6</v>
      </c>
      <c r="J5" s="24">
        <v>7</v>
      </c>
    </row>
    <row r="6" spans="1:10" s="4" customFormat="1" ht="24" customHeight="1">
      <c r="A6" s="12" t="s">
        <v>340</v>
      </c>
      <c r="B6" s="13" t="s">
        <v>539</v>
      </c>
      <c r="C6" s="13" t="s">
        <v>905</v>
      </c>
      <c r="D6" s="14">
        <v>132</v>
      </c>
      <c r="E6" s="15">
        <f>D6*0.2</f>
        <v>26.4</v>
      </c>
      <c r="F6" s="15">
        <v>87.2</v>
      </c>
      <c r="G6" s="15">
        <f>F6*0.6</f>
        <v>52.32</v>
      </c>
      <c r="H6" s="15">
        <f>E6+G6</f>
        <v>78.72</v>
      </c>
      <c r="I6" s="25">
        <f>RANK(H6,$H$6:$H$7)</f>
        <v>1</v>
      </c>
      <c r="J6" s="26" t="s">
        <v>32</v>
      </c>
    </row>
    <row r="7" spans="1:10" s="4" customFormat="1" ht="24" customHeight="1">
      <c r="A7" s="18" t="s">
        <v>340</v>
      </c>
      <c r="B7" s="19" t="s">
        <v>540</v>
      </c>
      <c r="C7" s="19" t="s">
        <v>906</v>
      </c>
      <c r="D7" s="20">
        <v>95.5</v>
      </c>
      <c r="E7" s="21">
        <f>D7*0.2</f>
        <v>19.100000000000001</v>
      </c>
      <c r="F7" s="21">
        <v>0</v>
      </c>
      <c r="G7" s="21">
        <f>F7*0.6</f>
        <v>0</v>
      </c>
      <c r="H7" s="21">
        <f>E7+G7</f>
        <v>19.100000000000001</v>
      </c>
      <c r="I7" s="28">
        <f>RANK(H7,$H$6:$H$7)</f>
        <v>2</v>
      </c>
      <c r="J7" s="29" t="s">
        <v>258</v>
      </c>
    </row>
    <row r="9" spans="1:10" s="5" customFormat="1" ht="18.75">
      <c r="A9" s="5" t="s">
        <v>93</v>
      </c>
      <c r="C9" s="5" t="s">
        <v>94</v>
      </c>
      <c r="E9" s="5" t="s">
        <v>95</v>
      </c>
    </row>
    <row r="10" spans="1:10" s="5" customFormat="1" ht="18.75"/>
    <row r="11" spans="1:10" s="5" customFormat="1" ht="18.75">
      <c r="A11" s="5" t="s">
        <v>96</v>
      </c>
      <c r="E11" s="5" t="s">
        <v>97</v>
      </c>
    </row>
    <row r="12" spans="1:10" s="5" customFormat="1" ht="18.75"/>
    <row r="13" spans="1:10" s="5" customFormat="1" ht="18.75">
      <c r="D13" s="187">
        <v>44383</v>
      </c>
      <c r="E13" s="188"/>
      <c r="F13" s="188"/>
      <c r="G13" s="188"/>
    </row>
  </sheetData>
  <mergeCells count="6">
    <mergeCell ref="D13:G13"/>
    <mergeCell ref="A1:J1"/>
    <mergeCell ref="A2:J2"/>
    <mergeCell ref="A3:B3"/>
    <mergeCell ref="C3:E3"/>
    <mergeCell ref="F3:G3"/>
  </mergeCells>
  <phoneticPr fontId="55"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51.xml><?xml version="1.0" encoding="utf-8"?>
<worksheet xmlns="http://schemas.openxmlformats.org/spreadsheetml/2006/main" xmlns:r="http://schemas.openxmlformats.org/officeDocument/2006/relationships">
  <dimension ref="A1:J13"/>
  <sheetViews>
    <sheetView workbookViewId="0">
      <selection activeCell="C6" sqref="C6:C7"/>
    </sheetView>
  </sheetViews>
  <sheetFormatPr defaultColWidth="9" defaultRowHeight="13.5"/>
  <cols>
    <col min="1" max="1" width="13.5" customWidth="1"/>
    <col min="2" max="2" width="10.875" customWidth="1"/>
    <col min="3" max="3" width="21.5" customWidth="1"/>
    <col min="4" max="4" width="10.625" customWidth="1"/>
    <col min="5" max="5" width="13.25" customWidth="1"/>
    <col min="6" max="6" width="11" customWidth="1"/>
    <col min="7" max="7" width="11.75" customWidth="1"/>
    <col min="8" max="8" width="10.75" customWidth="1"/>
  </cols>
  <sheetData>
    <row r="1" spans="1:10" s="1" customFormat="1" ht="42" customHeight="1">
      <c r="A1" s="176" t="s">
        <v>541</v>
      </c>
      <c r="B1" s="176"/>
      <c r="C1" s="176"/>
      <c r="D1" s="176"/>
      <c r="E1" s="176"/>
      <c r="F1" s="176"/>
      <c r="G1" s="176"/>
      <c r="H1" s="176"/>
      <c r="I1" s="176"/>
      <c r="J1" s="176"/>
    </row>
    <row r="2" spans="1:10" s="2" customFormat="1" ht="42" customHeight="1">
      <c r="A2" s="177" t="s">
        <v>1</v>
      </c>
      <c r="B2" s="177"/>
      <c r="C2" s="177"/>
      <c r="D2" s="177"/>
      <c r="E2" s="177"/>
      <c r="F2" s="177"/>
      <c r="G2" s="177"/>
      <c r="H2" s="177"/>
      <c r="I2" s="177"/>
      <c r="J2" s="177"/>
    </row>
    <row r="3" spans="1:10" s="3" customFormat="1" ht="34.5" customHeight="1">
      <c r="A3" s="183" t="s">
        <v>538</v>
      </c>
      <c r="B3" s="183"/>
      <c r="C3" s="184" t="s">
        <v>304</v>
      </c>
      <c r="D3" s="184"/>
      <c r="E3" s="184"/>
      <c r="F3" s="184" t="s">
        <v>293</v>
      </c>
      <c r="G3" s="184"/>
      <c r="H3" s="6"/>
    </row>
    <row r="4" spans="1:10" s="1" customFormat="1" ht="32.25" customHeight="1">
      <c r="A4" s="7" t="s">
        <v>5</v>
      </c>
      <c r="B4" s="8" t="s">
        <v>6</v>
      </c>
      <c r="C4" s="8" t="s">
        <v>7</v>
      </c>
      <c r="D4" s="8" t="s">
        <v>8</v>
      </c>
      <c r="E4" s="8" t="s">
        <v>9</v>
      </c>
      <c r="F4" s="8" t="s">
        <v>10</v>
      </c>
      <c r="G4" s="8" t="s">
        <v>11</v>
      </c>
      <c r="H4" s="8" t="s">
        <v>102</v>
      </c>
      <c r="I4" s="8" t="s">
        <v>13</v>
      </c>
      <c r="J4" s="23" t="s">
        <v>14</v>
      </c>
    </row>
    <row r="5" spans="1:10" s="1" customFormat="1" ht="30.75" customHeight="1">
      <c r="A5" s="9" t="s">
        <v>21</v>
      </c>
      <c r="B5" s="10" t="s">
        <v>22</v>
      </c>
      <c r="C5" s="10" t="s">
        <v>23</v>
      </c>
      <c r="D5" s="11">
        <v>1</v>
      </c>
      <c r="E5" s="10" t="s">
        <v>305</v>
      </c>
      <c r="F5" s="11">
        <v>3</v>
      </c>
      <c r="G5" s="10" t="s">
        <v>306</v>
      </c>
      <c r="H5" s="10" t="s">
        <v>124</v>
      </c>
      <c r="I5" s="11">
        <v>6</v>
      </c>
      <c r="J5" s="24">
        <v>7</v>
      </c>
    </row>
    <row r="6" spans="1:10" s="4" customFormat="1" ht="24" customHeight="1">
      <c r="A6" s="12" t="s">
        <v>340</v>
      </c>
      <c r="B6" s="13" t="s">
        <v>542</v>
      </c>
      <c r="C6" s="13" t="s">
        <v>907</v>
      </c>
      <c r="D6" s="14">
        <v>141</v>
      </c>
      <c r="E6" s="15">
        <f>D6*0.2</f>
        <v>28.2</v>
      </c>
      <c r="F6" s="15">
        <v>95.1</v>
      </c>
      <c r="G6" s="15">
        <f>F6*0.6</f>
        <v>57.06</v>
      </c>
      <c r="H6" s="15">
        <f>E6+G6</f>
        <v>85.26</v>
      </c>
      <c r="I6" s="25">
        <f>RANK(H6,$H$6:$H$7)</f>
        <v>1</v>
      </c>
      <c r="J6" s="26" t="s">
        <v>32</v>
      </c>
    </row>
    <row r="7" spans="1:10" s="4" customFormat="1" ht="24" customHeight="1">
      <c r="A7" s="18" t="s">
        <v>340</v>
      </c>
      <c r="B7" s="19" t="s">
        <v>543</v>
      </c>
      <c r="C7" s="19" t="s">
        <v>908</v>
      </c>
      <c r="D7" s="20">
        <v>111</v>
      </c>
      <c r="E7" s="21">
        <f>D7*0.2</f>
        <v>22.2</v>
      </c>
      <c r="F7" s="21">
        <v>86.8</v>
      </c>
      <c r="G7" s="21">
        <f>F7*0.6</f>
        <v>52.08</v>
      </c>
      <c r="H7" s="21">
        <f>E7+G7</f>
        <v>74.28</v>
      </c>
      <c r="I7" s="28">
        <f>RANK(H7,$H$6:$H$7)</f>
        <v>2</v>
      </c>
      <c r="J7" s="29"/>
    </row>
    <row r="9" spans="1:10" s="5" customFormat="1" ht="18.75">
      <c r="A9" s="5" t="s">
        <v>93</v>
      </c>
      <c r="C9" s="5" t="s">
        <v>94</v>
      </c>
      <c r="E9" s="5" t="s">
        <v>95</v>
      </c>
    </row>
    <row r="10" spans="1:10" s="5" customFormat="1" ht="18.75"/>
    <row r="11" spans="1:10" s="5" customFormat="1" ht="18.75">
      <c r="A11" s="5" t="s">
        <v>96</v>
      </c>
      <c r="E11" s="5" t="s">
        <v>97</v>
      </c>
    </row>
    <row r="12" spans="1:10" s="5" customFormat="1" ht="18.75"/>
    <row r="13" spans="1:10" s="5" customFormat="1" ht="18.75">
      <c r="D13" s="187">
        <v>44383</v>
      </c>
      <c r="E13" s="188"/>
      <c r="F13" s="188"/>
      <c r="G13" s="188"/>
    </row>
  </sheetData>
  <mergeCells count="6">
    <mergeCell ref="D13:G13"/>
    <mergeCell ref="A1:J1"/>
    <mergeCell ref="A2:J2"/>
    <mergeCell ref="A3:B3"/>
    <mergeCell ref="C3:E3"/>
    <mergeCell ref="F3:G3"/>
  </mergeCells>
  <phoneticPr fontId="55"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52.xml><?xml version="1.0" encoding="utf-8"?>
<worksheet xmlns="http://schemas.openxmlformats.org/spreadsheetml/2006/main" xmlns:r="http://schemas.openxmlformats.org/officeDocument/2006/relationships">
  <dimension ref="A1:J14"/>
  <sheetViews>
    <sheetView workbookViewId="0">
      <selection activeCell="C6" sqref="C6:C8"/>
    </sheetView>
  </sheetViews>
  <sheetFormatPr defaultColWidth="9" defaultRowHeight="13.5"/>
  <cols>
    <col min="1" max="1" width="13.5" customWidth="1"/>
    <col min="2" max="2" width="10.875" customWidth="1"/>
    <col min="3" max="3" width="21.5" customWidth="1"/>
    <col min="4" max="4" width="10.625" customWidth="1"/>
    <col min="5" max="5" width="13.25" customWidth="1"/>
    <col min="6" max="6" width="11" customWidth="1"/>
    <col min="7" max="7" width="11.75" customWidth="1"/>
    <col min="8" max="8" width="10.5" customWidth="1"/>
  </cols>
  <sheetData>
    <row r="1" spans="1:10" s="1" customFormat="1" ht="42" customHeight="1">
      <c r="A1" s="176" t="s">
        <v>544</v>
      </c>
      <c r="B1" s="176"/>
      <c r="C1" s="176"/>
      <c r="D1" s="176"/>
      <c r="E1" s="176"/>
      <c r="F1" s="176"/>
      <c r="G1" s="176"/>
      <c r="H1" s="176"/>
      <c r="I1" s="176"/>
      <c r="J1" s="176"/>
    </row>
    <row r="2" spans="1:10" s="2" customFormat="1" ht="42" customHeight="1">
      <c r="A2" s="177" t="s">
        <v>1</v>
      </c>
      <c r="B2" s="177"/>
      <c r="C2" s="177"/>
      <c r="D2" s="177"/>
      <c r="E2" s="177"/>
      <c r="F2" s="177"/>
      <c r="G2" s="177"/>
      <c r="H2" s="177"/>
      <c r="I2" s="177"/>
      <c r="J2" s="177"/>
    </row>
    <row r="3" spans="1:10" s="3" customFormat="1" ht="34.5" customHeight="1">
      <c r="A3" s="183" t="s">
        <v>538</v>
      </c>
      <c r="B3" s="183"/>
      <c r="C3" s="184" t="s">
        <v>292</v>
      </c>
      <c r="D3" s="184"/>
      <c r="E3" s="184"/>
      <c r="F3" s="184" t="s">
        <v>293</v>
      </c>
      <c r="G3" s="184"/>
      <c r="H3" s="6"/>
    </row>
    <row r="4" spans="1:10" s="1" customFormat="1" ht="33.75" customHeight="1">
      <c r="A4" s="7" t="s">
        <v>5</v>
      </c>
      <c r="B4" s="8" t="s">
        <v>6</v>
      </c>
      <c r="C4" s="8" t="s">
        <v>7</v>
      </c>
      <c r="D4" s="8" t="s">
        <v>8</v>
      </c>
      <c r="E4" s="8" t="s">
        <v>9</v>
      </c>
      <c r="F4" s="8" t="s">
        <v>10</v>
      </c>
      <c r="G4" s="8" t="s">
        <v>11</v>
      </c>
      <c r="H4" s="8" t="s">
        <v>102</v>
      </c>
      <c r="I4" s="8" t="s">
        <v>13</v>
      </c>
      <c r="J4" s="23" t="s">
        <v>14</v>
      </c>
    </row>
    <row r="5" spans="1:10" s="1" customFormat="1" ht="30.75" customHeight="1">
      <c r="A5" s="9" t="s">
        <v>21</v>
      </c>
      <c r="B5" s="10" t="s">
        <v>22</v>
      </c>
      <c r="C5" s="10" t="s">
        <v>23</v>
      </c>
      <c r="D5" s="11">
        <v>1</v>
      </c>
      <c r="E5" s="10" t="s">
        <v>305</v>
      </c>
      <c r="F5" s="11">
        <v>3</v>
      </c>
      <c r="G5" s="10" t="s">
        <v>306</v>
      </c>
      <c r="H5" s="10" t="s">
        <v>124</v>
      </c>
      <c r="I5" s="11">
        <v>6</v>
      </c>
      <c r="J5" s="24">
        <v>7</v>
      </c>
    </row>
    <row r="6" spans="1:10" s="4" customFormat="1" ht="27.75" customHeight="1">
      <c r="A6" s="12" t="s">
        <v>340</v>
      </c>
      <c r="B6" s="13" t="s">
        <v>545</v>
      </c>
      <c r="C6" s="13" t="s">
        <v>909</v>
      </c>
      <c r="D6" s="14">
        <v>132.5</v>
      </c>
      <c r="E6" s="15">
        <f t="shared" ref="E6:E8" si="0">D6*0.2</f>
        <v>26.5</v>
      </c>
      <c r="F6" s="15">
        <v>92.864000000000004</v>
      </c>
      <c r="G6" s="15">
        <f t="shared" ref="G6:G8" si="1">F6*0.6</f>
        <v>55.718400000000003</v>
      </c>
      <c r="H6" s="15">
        <f t="shared" ref="H6:H8" si="2">E6+G6</f>
        <v>82.218400000000003</v>
      </c>
      <c r="I6" s="25">
        <f t="shared" ref="I6:I8" si="3">RANK(H6,$H$6:$H$8)</f>
        <v>1</v>
      </c>
      <c r="J6" s="26" t="s">
        <v>32</v>
      </c>
    </row>
    <row r="7" spans="1:10" s="4" customFormat="1" ht="27.75" customHeight="1">
      <c r="A7" s="12" t="s">
        <v>340</v>
      </c>
      <c r="B7" s="16" t="s">
        <v>546</v>
      </c>
      <c r="C7" s="16" t="s">
        <v>910</v>
      </c>
      <c r="D7" s="17">
        <v>107.5</v>
      </c>
      <c r="E7" s="15">
        <f t="shared" si="0"/>
        <v>21.5</v>
      </c>
      <c r="F7" s="15">
        <v>87.823999999999998</v>
      </c>
      <c r="G7" s="15">
        <f t="shared" si="1"/>
        <v>52.694400000000002</v>
      </c>
      <c r="H7" s="15">
        <f t="shared" si="2"/>
        <v>74.194400000000002</v>
      </c>
      <c r="I7" s="25">
        <f t="shared" si="3"/>
        <v>2</v>
      </c>
      <c r="J7" s="27"/>
    </row>
    <row r="8" spans="1:10" s="4" customFormat="1" ht="27.75" customHeight="1">
      <c r="A8" s="18" t="s">
        <v>340</v>
      </c>
      <c r="B8" s="19" t="s">
        <v>547</v>
      </c>
      <c r="C8" s="19" t="s">
        <v>911</v>
      </c>
      <c r="D8" s="20">
        <v>105.5</v>
      </c>
      <c r="E8" s="21">
        <f t="shared" si="0"/>
        <v>21.1</v>
      </c>
      <c r="F8" s="21">
        <v>84</v>
      </c>
      <c r="G8" s="21">
        <f t="shared" si="1"/>
        <v>50.4</v>
      </c>
      <c r="H8" s="21">
        <f t="shared" si="2"/>
        <v>71.5</v>
      </c>
      <c r="I8" s="28">
        <f t="shared" si="3"/>
        <v>3</v>
      </c>
      <c r="J8" s="29"/>
    </row>
    <row r="10" spans="1:10" s="5" customFormat="1" ht="18.75">
      <c r="A10" s="5" t="s">
        <v>93</v>
      </c>
      <c r="C10" s="5" t="s">
        <v>94</v>
      </c>
      <c r="E10" s="5" t="s">
        <v>95</v>
      </c>
    </row>
    <row r="11" spans="1:10" s="5" customFormat="1" ht="18.75"/>
    <row r="12" spans="1:10" s="5" customFormat="1" ht="18.75">
      <c r="A12" s="5" t="s">
        <v>96</v>
      </c>
      <c r="E12" s="5" t="s">
        <v>97</v>
      </c>
    </row>
    <row r="13" spans="1:10" s="5" customFormat="1" ht="18.75"/>
    <row r="14" spans="1:10" s="5" customFormat="1" ht="18.75">
      <c r="D14" s="187">
        <v>44383</v>
      </c>
      <c r="E14" s="188"/>
      <c r="F14" s="188"/>
      <c r="G14" s="188"/>
    </row>
  </sheetData>
  <mergeCells count="6">
    <mergeCell ref="D14:G14"/>
    <mergeCell ref="A1:J1"/>
    <mergeCell ref="A2:J2"/>
    <mergeCell ref="A3:B3"/>
    <mergeCell ref="C3:E3"/>
    <mergeCell ref="F3:G3"/>
  </mergeCells>
  <phoneticPr fontId="55"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6.xml><?xml version="1.0" encoding="utf-8"?>
<worksheet xmlns="http://schemas.openxmlformats.org/spreadsheetml/2006/main" xmlns:r="http://schemas.openxmlformats.org/officeDocument/2006/relationships">
  <dimension ref="A1:J24"/>
  <sheetViews>
    <sheetView workbookViewId="0">
      <selection activeCell="C6" sqref="C6:C20"/>
    </sheetView>
  </sheetViews>
  <sheetFormatPr defaultColWidth="9" defaultRowHeight="13.5"/>
  <cols>
    <col min="1" max="1" width="15.875" customWidth="1"/>
    <col min="2" max="2" width="12.5" style="60" customWidth="1"/>
    <col min="3" max="3" width="26.125" customWidth="1"/>
    <col min="4" max="4" width="12.125" style="60" customWidth="1"/>
    <col min="5" max="5" width="13.625" style="60" customWidth="1"/>
    <col min="6" max="6" width="11.125" customWidth="1"/>
    <col min="7" max="7" width="11.875" customWidth="1"/>
    <col min="8" max="8" width="11.25" customWidth="1"/>
    <col min="10" max="10" width="10.125" customWidth="1"/>
  </cols>
  <sheetData>
    <row r="1" spans="1:10" s="1" customFormat="1" ht="42" customHeight="1">
      <c r="A1" s="176" t="s">
        <v>186</v>
      </c>
      <c r="B1" s="176"/>
      <c r="C1" s="176"/>
      <c r="D1" s="176"/>
      <c r="E1" s="176"/>
      <c r="F1" s="176"/>
      <c r="G1" s="176"/>
      <c r="H1" s="176"/>
      <c r="I1" s="176"/>
      <c r="J1" s="176"/>
    </row>
    <row r="2" spans="1:10" s="2" customFormat="1" ht="42" customHeight="1">
      <c r="A2" s="177" t="s">
        <v>1</v>
      </c>
      <c r="B2" s="177"/>
      <c r="C2" s="177"/>
      <c r="D2" s="177"/>
      <c r="E2" s="177"/>
      <c r="F2" s="177"/>
      <c r="G2" s="177"/>
      <c r="H2" s="177"/>
      <c r="I2" s="177"/>
      <c r="J2" s="177"/>
    </row>
    <row r="3" spans="1:10" s="3" customFormat="1" ht="34.5" customHeight="1">
      <c r="A3" s="183" t="s">
        <v>187</v>
      </c>
      <c r="B3" s="183"/>
      <c r="C3" s="184" t="s">
        <v>188</v>
      </c>
      <c r="D3" s="184"/>
      <c r="E3" s="184"/>
      <c r="F3" s="184" t="s">
        <v>189</v>
      </c>
      <c r="G3" s="184"/>
      <c r="H3" s="6"/>
    </row>
    <row r="4" spans="1:10" s="1" customFormat="1" ht="32.25" customHeight="1">
      <c r="A4" s="7" t="s">
        <v>5</v>
      </c>
      <c r="B4" s="8" t="s">
        <v>6</v>
      </c>
      <c r="C4" s="8" t="s">
        <v>7</v>
      </c>
      <c r="D4" s="8" t="s">
        <v>8</v>
      </c>
      <c r="E4" s="8" t="s">
        <v>9</v>
      </c>
      <c r="F4" s="8" t="s">
        <v>10</v>
      </c>
      <c r="G4" s="8" t="s">
        <v>11</v>
      </c>
      <c r="H4" s="8" t="s">
        <v>12</v>
      </c>
      <c r="I4" s="8" t="s">
        <v>13</v>
      </c>
      <c r="J4" s="23" t="s">
        <v>14</v>
      </c>
    </row>
    <row r="5" spans="1:10" s="1" customFormat="1" ht="30.75" customHeight="1">
      <c r="A5" s="9" t="s">
        <v>21</v>
      </c>
      <c r="B5" s="10" t="s">
        <v>22</v>
      </c>
      <c r="C5" s="10" t="s">
        <v>23</v>
      </c>
      <c r="D5" s="11">
        <v>1</v>
      </c>
      <c r="E5" s="10" t="s">
        <v>122</v>
      </c>
      <c r="F5" s="11">
        <v>3</v>
      </c>
      <c r="G5" s="10" t="s">
        <v>123</v>
      </c>
      <c r="H5" s="10" t="s">
        <v>124</v>
      </c>
      <c r="I5" s="11">
        <v>6</v>
      </c>
      <c r="J5" s="24">
        <v>7</v>
      </c>
    </row>
    <row r="6" spans="1:10" s="59" customFormat="1" ht="24.95" customHeight="1">
      <c r="A6" s="61" t="s">
        <v>190</v>
      </c>
      <c r="B6" s="62" t="s">
        <v>191</v>
      </c>
      <c r="C6" s="62" t="s">
        <v>690</v>
      </c>
      <c r="D6" s="63">
        <v>156.5</v>
      </c>
      <c r="E6" s="64">
        <f t="shared" ref="E6:E20" si="0">D6*0.25</f>
        <v>39.125</v>
      </c>
      <c r="F6" s="64">
        <v>91.47</v>
      </c>
      <c r="G6" s="64">
        <f t="shared" ref="G6:G20" si="1">F6*0.5</f>
        <v>45.734999999999999</v>
      </c>
      <c r="H6" s="64">
        <f t="shared" ref="H6:H20" si="2">E6+G6</f>
        <v>84.86</v>
      </c>
      <c r="I6" s="69">
        <f t="shared" ref="I6:I20" si="3">RANK(H6,$H$6:$H$20)</f>
        <v>1</v>
      </c>
      <c r="J6" s="70" t="s">
        <v>32</v>
      </c>
    </row>
    <row r="7" spans="1:10" s="59" customFormat="1" ht="24.95" customHeight="1">
      <c r="A7" s="61" t="s">
        <v>190</v>
      </c>
      <c r="B7" s="88" t="s">
        <v>192</v>
      </c>
      <c r="C7" s="88" t="s">
        <v>691</v>
      </c>
      <c r="D7" s="89">
        <v>154</v>
      </c>
      <c r="E7" s="64">
        <f t="shared" si="0"/>
        <v>38.5</v>
      </c>
      <c r="F7" s="64">
        <v>92.35</v>
      </c>
      <c r="G7" s="64">
        <f t="shared" si="1"/>
        <v>46.174999999999997</v>
      </c>
      <c r="H7" s="64">
        <f t="shared" si="2"/>
        <v>84.674999999999997</v>
      </c>
      <c r="I7" s="69">
        <f t="shared" si="3"/>
        <v>2</v>
      </c>
      <c r="J7" s="70" t="s">
        <v>32</v>
      </c>
    </row>
    <row r="8" spans="1:10" s="59" customFormat="1" ht="24.95" customHeight="1">
      <c r="A8" s="61" t="s">
        <v>190</v>
      </c>
      <c r="B8" s="88" t="s">
        <v>193</v>
      </c>
      <c r="C8" s="88" t="s">
        <v>692</v>
      </c>
      <c r="D8" s="89">
        <v>156</v>
      </c>
      <c r="E8" s="64">
        <f t="shared" si="0"/>
        <v>39</v>
      </c>
      <c r="F8" s="64">
        <v>90.81</v>
      </c>
      <c r="G8" s="64">
        <f t="shared" si="1"/>
        <v>45.405000000000001</v>
      </c>
      <c r="H8" s="64">
        <f t="shared" si="2"/>
        <v>84.405000000000001</v>
      </c>
      <c r="I8" s="69">
        <f t="shared" si="3"/>
        <v>3</v>
      </c>
      <c r="J8" s="70" t="s">
        <v>32</v>
      </c>
    </row>
    <row r="9" spans="1:10" s="59" customFormat="1" ht="24.95" customHeight="1">
      <c r="A9" s="61" t="s">
        <v>190</v>
      </c>
      <c r="B9" s="88" t="s">
        <v>194</v>
      </c>
      <c r="C9" s="88" t="s">
        <v>693</v>
      </c>
      <c r="D9" s="89">
        <v>151.5</v>
      </c>
      <c r="E9" s="64">
        <f t="shared" si="0"/>
        <v>37.875</v>
      </c>
      <c r="F9" s="64">
        <v>92.91</v>
      </c>
      <c r="G9" s="64">
        <f t="shared" si="1"/>
        <v>46.454999999999998</v>
      </c>
      <c r="H9" s="64">
        <f t="shared" si="2"/>
        <v>84.33</v>
      </c>
      <c r="I9" s="69">
        <f t="shared" si="3"/>
        <v>4</v>
      </c>
      <c r="J9" s="70" t="s">
        <v>32</v>
      </c>
    </row>
    <row r="10" spans="1:10" s="59" customFormat="1" ht="24.95" customHeight="1">
      <c r="A10" s="61" t="s">
        <v>190</v>
      </c>
      <c r="B10" s="88" t="s">
        <v>195</v>
      </c>
      <c r="C10" s="88" t="s">
        <v>694</v>
      </c>
      <c r="D10" s="89">
        <v>146</v>
      </c>
      <c r="E10" s="64">
        <f t="shared" si="0"/>
        <v>36.5</v>
      </c>
      <c r="F10" s="64">
        <v>91.48</v>
      </c>
      <c r="G10" s="64">
        <f t="shared" si="1"/>
        <v>45.74</v>
      </c>
      <c r="H10" s="64">
        <f t="shared" si="2"/>
        <v>82.24</v>
      </c>
      <c r="I10" s="69">
        <f t="shared" si="3"/>
        <v>5</v>
      </c>
      <c r="J10" s="70" t="s">
        <v>32</v>
      </c>
    </row>
    <row r="11" spans="1:10" s="59" customFormat="1" ht="24.95" customHeight="1">
      <c r="A11" s="61" t="s">
        <v>190</v>
      </c>
      <c r="B11" s="88" t="s">
        <v>196</v>
      </c>
      <c r="C11" s="88" t="s">
        <v>695</v>
      </c>
      <c r="D11" s="89">
        <v>145</v>
      </c>
      <c r="E11" s="64">
        <f t="shared" si="0"/>
        <v>36.25</v>
      </c>
      <c r="F11" s="64">
        <v>90.11</v>
      </c>
      <c r="G11" s="64">
        <f t="shared" si="1"/>
        <v>45.055</v>
      </c>
      <c r="H11" s="64">
        <f t="shared" si="2"/>
        <v>81.305000000000007</v>
      </c>
      <c r="I11" s="69">
        <f t="shared" si="3"/>
        <v>6</v>
      </c>
      <c r="J11" s="70" t="s">
        <v>32</v>
      </c>
    </row>
    <row r="12" spans="1:10" s="59" customFormat="1" ht="24.95" customHeight="1">
      <c r="A12" s="61" t="s">
        <v>190</v>
      </c>
      <c r="B12" s="88" t="s">
        <v>197</v>
      </c>
      <c r="C12" s="88" t="s">
        <v>696</v>
      </c>
      <c r="D12" s="89">
        <v>141</v>
      </c>
      <c r="E12" s="64">
        <f t="shared" si="0"/>
        <v>35.25</v>
      </c>
      <c r="F12" s="64">
        <v>91.45</v>
      </c>
      <c r="G12" s="64">
        <f t="shared" si="1"/>
        <v>45.725000000000001</v>
      </c>
      <c r="H12" s="64">
        <f t="shared" si="2"/>
        <v>80.974999999999994</v>
      </c>
      <c r="I12" s="69">
        <f t="shared" si="3"/>
        <v>7</v>
      </c>
      <c r="J12" s="108"/>
    </row>
    <row r="13" spans="1:10" s="59" customFormat="1" ht="24.95" customHeight="1">
      <c r="A13" s="61" t="s">
        <v>190</v>
      </c>
      <c r="B13" s="88" t="s">
        <v>198</v>
      </c>
      <c r="C13" s="88" t="s">
        <v>697</v>
      </c>
      <c r="D13" s="89">
        <v>144.5</v>
      </c>
      <c r="E13" s="64">
        <f t="shared" si="0"/>
        <v>36.125</v>
      </c>
      <c r="F13" s="64">
        <v>87.24</v>
      </c>
      <c r="G13" s="64">
        <f t="shared" si="1"/>
        <v>43.62</v>
      </c>
      <c r="H13" s="64">
        <f t="shared" si="2"/>
        <v>79.745000000000005</v>
      </c>
      <c r="I13" s="69">
        <f t="shared" si="3"/>
        <v>8</v>
      </c>
      <c r="J13" s="108"/>
    </row>
    <row r="14" spans="1:10" s="59" customFormat="1" ht="24.95" customHeight="1">
      <c r="A14" s="61" t="s">
        <v>190</v>
      </c>
      <c r="B14" s="88" t="s">
        <v>199</v>
      </c>
      <c r="C14" s="88" t="s">
        <v>698</v>
      </c>
      <c r="D14" s="89">
        <v>133</v>
      </c>
      <c r="E14" s="64">
        <f t="shared" si="0"/>
        <v>33.25</v>
      </c>
      <c r="F14" s="64">
        <v>88.43</v>
      </c>
      <c r="G14" s="64">
        <f t="shared" si="1"/>
        <v>44.215000000000003</v>
      </c>
      <c r="H14" s="64">
        <f t="shared" si="2"/>
        <v>77.465000000000003</v>
      </c>
      <c r="I14" s="69">
        <f t="shared" si="3"/>
        <v>9</v>
      </c>
      <c r="J14" s="108"/>
    </row>
    <row r="15" spans="1:10" s="59" customFormat="1" ht="24.95" customHeight="1">
      <c r="A15" s="61" t="s">
        <v>190</v>
      </c>
      <c r="B15" s="88" t="s">
        <v>200</v>
      </c>
      <c r="C15" s="88" t="s">
        <v>699</v>
      </c>
      <c r="D15" s="89">
        <v>135</v>
      </c>
      <c r="E15" s="64">
        <f t="shared" si="0"/>
        <v>33.75</v>
      </c>
      <c r="F15" s="64">
        <v>87.22</v>
      </c>
      <c r="G15" s="64">
        <f t="shared" si="1"/>
        <v>43.61</v>
      </c>
      <c r="H15" s="64">
        <f t="shared" si="2"/>
        <v>77.36</v>
      </c>
      <c r="I15" s="69">
        <f t="shared" si="3"/>
        <v>10</v>
      </c>
      <c r="J15" s="108"/>
    </row>
    <row r="16" spans="1:10" s="59" customFormat="1" ht="24.95" customHeight="1">
      <c r="A16" s="61" t="s">
        <v>190</v>
      </c>
      <c r="B16" s="88" t="s">
        <v>201</v>
      </c>
      <c r="C16" s="88" t="s">
        <v>700</v>
      </c>
      <c r="D16" s="89">
        <v>132</v>
      </c>
      <c r="E16" s="64">
        <f t="shared" si="0"/>
        <v>33</v>
      </c>
      <c r="F16" s="64">
        <v>86.29</v>
      </c>
      <c r="G16" s="64">
        <f t="shared" si="1"/>
        <v>43.145000000000003</v>
      </c>
      <c r="H16" s="64">
        <f t="shared" si="2"/>
        <v>76.144999999999996</v>
      </c>
      <c r="I16" s="69">
        <f t="shared" si="3"/>
        <v>11</v>
      </c>
      <c r="J16" s="108"/>
    </row>
    <row r="17" spans="1:10" s="59" customFormat="1" ht="24.95" customHeight="1">
      <c r="A17" s="61" t="s">
        <v>190</v>
      </c>
      <c r="B17" s="88" t="s">
        <v>202</v>
      </c>
      <c r="C17" s="88" t="s">
        <v>701</v>
      </c>
      <c r="D17" s="89">
        <v>133.5</v>
      </c>
      <c r="E17" s="64">
        <f t="shared" si="0"/>
        <v>33.375</v>
      </c>
      <c r="F17" s="64">
        <v>84.54</v>
      </c>
      <c r="G17" s="64">
        <f t="shared" si="1"/>
        <v>42.27</v>
      </c>
      <c r="H17" s="64">
        <f t="shared" si="2"/>
        <v>75.644999999999996</v>
      </c>
      <c r="I17" s="69">
        <f t="shared" si="3"/>
        <v>12</v>
      </c>
      <c r="J17" s="108"/>
    </row>
    <row r="18" spans="1:10" s="59" customFormat="1" ht="24.95" customHeight="1">
      <c r="A18" s="61" t="s">
        <v>190</v>
      </c>
      <c r="B18" s="88" t="s">
        <v>203</v>
      </c>
      <c r="C18" s="88" t="s">
        <v>702</v>
      </c>
      <c r="D18" s="89">
        <v>138</v>
      </c>
      <c r="E18" s="64">
        <f t="shared" si="0"/>
        <v>34.5</v>
      </c>
      <c r="F18" s="64">
        <v>82.043000000000006</v>
      </c>
      <c r="G18" s="64">
        <f t="shared" si="1"/>
        <v>41.021500000000003</v>
      </c>
      <c r="H18" s="64">
        <f t="shared" si="2"/>
        <v>75.521500000000003</v>
      </c>
      <c r="I18" s="69">
        <f t="shared" si="3"/>
        <v>13</v>
      </c>
      <c r="J18" s="108"/>
    </row>
    <row r="19" spans="1:10" s="59" customFormat="1" ht="24.95" customHeight="1">
      <c r="A19" s="61" t="s">
        <v>190</v>
      </c>
      <c r="B19" s="88" t="s">
        <v>204</v>
      </c>
      <c r="C19" s="88" t="s">
        <v>703</v>
      </c>
      <c r="D19" s="89">
        <v>132.5</v>
      </c>
      <c r="E19" s="64">
        <f t="shared" si="0"/>
        <v>33.125</v>
      </c>
      <c r="F19" s="64">
        <v>82.83</v>
      </c>
      <c r="G19" s="64">
        <f t="shared" si="1"/>
        <v>41.414999999999999</v>
      </c>
      <c r="H19" s="64">
        <f t="shared" si="2"/>
        <v>74.540000000000006</v>
      </c>
      <c r="I19" s="69">
        <f t="shared" si="3"/>
        <v>14</v>
      </c>
      <c r="J19" s="108"/>
    </row>
    <row r="20" spans="1:10" s="59" customFormat="1" ht="24.95" customHeight="1">
      <c r="A20" s="65" t="s">
        <v>190</v>
      </c>
      <c r="B20" s="66" t="s">
        <v>205</v>
      </c>
      <c r="C20" s="66" t="s">
        <v>704</v>
      </c>
      <c r="D20" s="67">
        <v>132</v>
      </c>
      <c r="E20" s="56">
        <f t="shared" si="0"/>
        <v>33</v>
      </c>
      <c r="F20" s="56">
        <v>81.010000000000005</v>
      </c>
      <c r="G20" s="56">
        <f t="shared" si="1"/>
        <v>40.505000000000003</v>
      </c>
      <c r="H20" s="56">
        <f t="shared" si="2"/>
        <v>73.504999999999995</v>
      </c>
      <c r="I20" s="57">
        <f t="shared" si="3"/>
        <v>15</v>
      </c>
      <c r="J20" s="109"/>
    </row>
    <row r="22" spans="1:10" s="45" customFormat="1" ht="18.75">
      <c r="A22" s="45" t="s">
        <v>93</v>
      </c>
      <c r="B22" s="68"/>
      <c r="C22" s="45" t="s">
        <v>94</v>
      </c>
      <c r="D22" s="68"/>
      <c r="E22" s="68" t="s">
        <v>95</v>
      </c>
    </row>
    <row r="23" spans="1:10" s="45" customFormat="1" ht="18.75">
      <c r="A23" s="45" t="s">
        <v>96</v>
      </c>
      <c r="B23" s="68"/>
      <c r="D23" s="68"/>
      <c r="E23" s="68" t="s">
        <v>97</v>
      </c>
    </row>
    <row r="24" spans="1:10" s="45" customFormat="1" ht="18.75">
      <c r="B24" s="68"/>
      <c r="D24" s="185">
        <v>44383</v>
      </c>
      <c r="E24" s="186"/>
      <c r="F24" s="186"/>
      <c r="G24" s="186"/>
    </row>
  </sheetData>
  <mergeCells count="6">
    <mergeCell ref="D24:G24"/>
    <mergeCell ref="A1:J1"/>
    <mergeCell ref="A2:J2"/>
    <mergeCell ref="A3:B3"/>
    <mergeCell ref="C3:E3"/>
    <mergeCell ref="F3:G3"/>
  </mergeCells>
  <phoneticPr fontId="55"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7.xml><?xml version="1.0" encoding="utf-8"?>
<worksheet xmlns="http://schemas.openxmlformats.org/spreadsheetml/2006/main" xmlns:r="http://schemas.openxmlformats.org/officeDocument/2006/relationships">
  <dimension ref="A1:J24"/>
  <sheetViews>
    <sheetView workbookViewId="0">
      <selection activeCell="C6" sqref="C6:C20"/>
    </sheetView>
  </sheetViews>
  <sheetFormatPr defaultColWidth="9" defaultRowHeight="13.5"/>
  <cols>
    <col min="1" max="1" width="15.875" customWidth="1"/>
    <col min="2" max="2" width="14.625" style="60" customWidth="1"/>
    <col min="3" max="3" width="26.125" customWidth="1"/>
    <col min="4" max="4" width="12.125" style="60" customWidth="1"/>
    <col min="5" max="5" width="13.625" style="60" customWidth="1"/>
    <col min="6" max="6" width="11.125" customWidth="1"/>
    <col min="7" max="7" width="11.875" customWidth="1"/>
    <col min="8" max="8" width="11.25" customWidth="1"/>
    <col min="10" max="10" width="10.625" customWidth="1"/>
  </cols>
  <sheetData>
    <row r="1" spans="1:10" s="1" customFormat="1" ht="42" customHeight="1">
      <c r="A1" s="176" t="s">
        <v>206</v>
      </c>
      <c r="B1" s="176"/>
      <c r="C1" s="176"/>
      <c r="D1" s="176"/>
      <c r="E1" s="176"/>
      <c r="F1" s="176"/>
      <c r="G1" s="176"/>
      <c r="H1" s="176"/>
      <c r="I1" s="176"/>
      <c r="J1" s="176"/>
    </row>
    <row r="2" spans="1:10" s="2" customFormat="1" ht="42" customHeight="1">
      <c r="A2" s="177" t="s">
        <v>1</v>
      </c>
      <c r="B2" s="177"/>
      <c r="C2" s="177"/>
      <c r="D2" s="177"/>
      <c r="E2" s="177"/>
      <c r="F2" s="177"/>
      <c r="G2" s="177"/>
      <c r="H2" s="177"/>
      <c r="I2" s="177"/>
      <c r="J2" s="177"/>
    </row>
    <row r="3" spans="1:10" s="3" customFormat="1" ht="34.5" customHeight="1">
      <c r="A3" s="183" t="s">
        <v>187</v>
      </c>
      <c r="B3" s="183"/>
      <c r="C3" s="184" t="s">
        <v>188</v>
      </c>
      <c r="D3" s="184"/>
      <c r="E3" s="184"/>
      <c r="F3" s="184" t="s">
        <v>189</v>
      </c>
      <c r="G3" s="184"/>
      <c r="H3" s="6"/>
    </row>
    <row r="4" spans="1:10" s="1" customFormat="1" ht="28.5">
      <c r="A4" s="7" t="s">
        <v>5</v>
      </c>
      <c r="B4" s="8" t="s">
        <v>6</v>
      </c>
      <c r="C4" s="8" t="s">
        <v>7</v>
      </c>
      <c r="D4" s="8" t="s">
        <v>8</v>
      </c>
      <c r="E4" s="8" t="s">
        <v>9</v>
      </c>
      <c r="F4" s="8" t="s">
        <v>10</v>
      </c>
      <c r="G4" s="8" t="s">
        <v>11</v>
      </c>
      <c r="H4" s="8" t="s">
        <v>102</v>
      </c>
      <c r="I4" s="8" t="s">
        <v>13</v>
      </c>
      <c r="J4" s="23" t="s">
        <v>14</v>
      </c>
    </row>
    <row r="5" spans="1:10" s="1" customFormat="1" ht="30.75" customHeight="1">
      <c r="A5" s="9" t="s">
        <v>21</v>
      </c>
      <c r="B5" s="10" t="s">
        <v>22</v>
      </c>
      <c r="C5" s="10" t="s">
        <v>23</v>
      </c>
      <c r="D5" s="11">
        <v>1</v>
      </c>
      <c r="E5" s="10" t="s">
        <v>122</v>
      </c>
      <c r="F5" s="11">
        <v>3</v>
      </c>
      <c r="G5" s="10" t="s">
        <v>123</v>
      </c>
      <c r="H5" s="10" t="s">
        <v>124</v>
      </c>
      <c r="I5" s="11">
        <v>6</v>
      </c>
      <c r="J5" s="24">
        <v>7</v>
      </c>
    </row>
    <row r="6" spans="1:10" s="59" customFormat="1" ht="24.95" customHeight="1">
      <c r="A6" s="61" t="s">
        <v>190</v>
      </c>
      <c r="B6" s="62" t="s">
        <v>207</v>
      </c>
      <c r="C6" s="62" t="s">
        <v>549</v>
      </c>
      <c r="D6" s="63">
        <v>154</v>
      </c>
      <c r="E6" s="64">
        <f t="shared" ref="E6:E20" si="0">D6*0.25</f>
        <v>38.5</v>
      </c>
      <c r="F6" s="64">
        <v>89.02</v>
      </c>
      <c r="G6" s="64">
        <f t="shared" ref="G6:G20" si="1">F6*0.5</f>
        <v>44.51</v>
      </c>
      <c r="H6" s="64">
        <f t="shared" ref="H6:H20" si="2">E6+G6</f>
        <v>83.01</v>
      </c>
      <c r="I6" s="69">
        <f t="shared" ref="I6:I20" si="3">RANK(H6,$H$6:$H$20)</f>
        <v>1</v>
      </c>
      <c r="J6" s="70" t="s">
        <v>32</v>
      </c>
    </row>
    <row r="7" spans="1:10" s="59" customFormat="1" ht="24.95" customHeight="1">
      <c r="A7" s="61" t="s">
        <v>190</v>
      </c>
      <c r="B7" s="88" t="s">
        <v>208</v>
      </c>
      <c r="C7" s="88" t="s">
        <v>550</v>
      </c>
      <c r="D7" s="89">
        <v>156</v>
      </c>
      <c r="E7" s="64">
        <f t="shared" si="0"/>
        <v>39</v>
      </c>
      <c r="F7" s="64">
        <v>86.9</v>
      </c>
      <c r="G7" s="64">
        <f t="shared" si="1"/>
        <v>43.45</v>
      </c>
      <c r="H7" s="64">
        <f t="shared" si="2"/>
        <v>82.45</v>
      </c>
      <c r="I7" s="69">
        <f t="shared" si="3"/>
        <v>2</v>
      </c>
      <c r="J7" s="70" t="s">
        <v>32</v>
      </c>
    </row>
    <row r="8" spans="1:10" s="59" customFormat="1" ht="24.95" customHeight="1">
      <c r="A8" s="61" t="s">
        <v>190</v>
      </c>
      <c r="B8" s="88" t="s">
        <v>209</v>
      </c>
      <c r="C8" s="88" t="s">
        <v>551</v>
      </c>
      <c r="D8" s="89">
        <v>153.5</v>
      </c>
      <c r="E8" s="64">
        <f t="shared" si="0"/>
        <v>38.375</v>
      </c>
      <c r="F8" s="64">
        <v>87.72</v>
      </c>
      <c r="G8" s="64">
        <f t="shared" si="1"/>
        <v>43.86</v>
      </c>
      <c r="H8" s="64">
        <f t="shared" si="2"/>
        <v>82.234999999999999</v>
      </c>
      <c r="I8" s="69">
        <f t="shared" si="3"/>
        <v>3</v>
      </c>
      <c r="J8" s="70" t="s">
        <v>32</v>
      </c>
    </row>
    <row r="9" spans="1:10" s="59" customFormat="1" ht="24.95" customHeight="1">
      <c r="A9" s="61" t="s">
        <v>190</v>
      </c>
      <c r="B9" s="88" t="s">
        <v>210</v>
      </c>
      <c r="C9" s="88" t="s">
        <v>552</v>
      </c>
      <c r="D9" s="89">
        <v>151.5</v>
      </c>
      <c r="E9" s="64">
        <f t="shared" si="0"/>
        <v>37.875</v>
      </c>
      <c r="F9" s="64">
        <v>88.44</v>
      </c>
      <c r="G9" s="64">
        <f t="shared" si="1"/>
        <v>44.22</v>
      </c>
      <c r="H9" s="64">
        <f t="shared" si="2"/>
        <v>82.094999999999999</v>
      </c>
      <c r="I9" s="69">
        <f t="shared" si="3"/>
        <v>4</v>
      </c>
      <c r="J9" s="70" t="s">
        <v>32</v>
      </c>
    </row>
    <row r="10" spans="1:10" s="59" customFormat="1" ht="24.95" customHeight="1">
      <c r="A10" s="61" t="s">
        <v>190</v>
      </c>
      <c r="B10" s="88" t="s">
        <v>211</v>
      </c>
      <c r="C10" s="88" t="s">
        <v>553</v>
      </c>
      <c r="D10" s="89">
        <v>146</v>
      </c>
      <c r="E10" s="64">
        <f t="shared" si="0"/>
        <v>36.5</v>
      </c>
      <c r="F10" s="64">
        <v>90.61</v>
      </c>
      <c r="G10" s="64">
        <f t="shared" si="1"/>
        <v>45.305</v>
      </c>
      <c r="H10" s="64">
        <f t="shared" si="2"/>
        <v>81.805000000000007</v>
      </c>
      <c r="I10" s="69">
        <f t="shared" si="3"/>
        <v>5</v>
      </c>
      <c r="J10" s="70" t="s">
        <v>32</v>
      </c>
    </row>
    <row r="11" spans="1:10" s="59" customFormat="1" ht="24.95" customHeight="1">
      <c r="A11" s="61" t="s">
        <v>190</v>
      </c>
      <c r="B11" s="88" t="s">
        <v>212</v>
      </c>
      <c r="C11" s="88" t="s">
        <v>554</v>
      </c>
      <c r="D11" s="89">
        <v>151</v>
      </c>
      <c r="E11" s="64">
        <f t="shared" si="0"/>
        <v>37.75</v>
      </c>
      <c r="F11" s="64">
        <v>85.96</v>
      </c>
      <c r="G11" s="64">
        <f t="shared" si="1"/>
        <v>42.98</v>
      </c>
      <c r="H11" s="64">
        <f t="shared" si="2"/>
        <v>80.73</v>
      </c>
      <c r="I11" s="69">
        <f t="shared" si="3"/>
        <v>6</v>
      </c>
      <c r="J11" s="70" t="s">
        <v>32</v>
      </c>
    </row>
    <row r="12" spans="1:10" s="59" customFormat="1" ht="24.95" customHeight="1">
      <c r="A12" s="61" t="s">
        <v>190</v>
      </c>
      <c r="B12" s="88" t="s">
        <v>178</v>
      </c>
      <c r="C12" s="88" t="s">
        <v>555</v>
      </c>
      <c r="D12" s="89">
        <v>151.5</v>
      </c>
      <c r="E12" s="64">
        <f t="shared" si="0"/>
        <v>37.875</v>
      </c>
      <c r="F12" s="64">
        <v>85.38</v>
      </c>
      <c r="G12" s="64">
        <f t="shared" si="1"/>
        <v>42.69</v>
      </c>
      <c r="H12" s="64">
        <f t="shared" si="2"/>
        <v>80.564999999999998</v>
      </c>
      <c r="I12" s="69">
        <f t="shared" si="3"/>
        <v>7</v>
      </c>
      <c r="J12" s="108"/>
    </row>
    <row r="13" spans="1:10" s="59" customFormat="1" ht="24.95" customHeight="1">
      <c r="A13" s="61" t="s">
        <v>190</v>
      </c>
      <c r="B13" s="88" t="s">
        <v>213</v>
      </c>
      <c r="C13" s="88" t="s">
        <v>556</v>
      </c>
      <c r="D13" s="89">
        <v>149.5</v>
      </c>
      <c r="E13" s="64">
        <f t="shared" si="0"/>
        <v>37.375</v>
      </c>
      <c r="F13" s="64">
        <v>86.3</v>
      </c>
      <c r="G13" s="64">
        <f t="shared" si="1"/>
        <v>43.15</v>
      </c>
      <c r="H13" s="64">
        <f t="shared" si="2"/>
        <v>80.525000000000006</v>
      </c>
      <c r="I13" s="69">
        <f t="shared" si="3"/>
        <v>8</v>
      </c>
      <c r="J13" s="108"/>
    </row>
    <row r="14" spans="1:10" s="59" customFormat="1" ht="24.95" customHeight="1">
      <c r="A14" s="61" t="s">
        <v>190</v>
      </c>
      <c r="B14" s="88" t="s">
        <v>214</v>
      </c>
      <c r="C14" s="88" t="s">
        <v>557</v>
      </c>
      <c r="D14" s="89">
        <v>146.5</v>
      </c>
      <c r="E14" s="64">
        <f t="shared" si="0"/>
        <v>36.625</v>
      </c>
      <c r="F14" s="64">
        <v>87.28</v>
      </c>
      <c r="G14" s="64">
        <f t="shared" si="1"/>
        <v>43.64</v>
      </c>
      <c r="H14" s="64">
        <f t="shared" si="2"/>
        <v>80.265000000000001</v>
      </c>
      <c r="I14" s="69">
        <f t="shared" si="3"/>
        <v>9</v>
      </c>
      <c r="J14" s="108"/>
    </row>
    <row r="15" spans="1:10" s="59" customFormat="1" ht="24.95" customHeight="1">
      <c r="A15" s="61" t="s">
        <v>190</v>
      </c>
      <c r="B15" s="88" t="s">
        <v>215</v>
      </c>
      <c r="C15" s="88" t="s">
        <v>558</v>
      </c>
      <c r="D15" s="89">
        <v>145.5</v>
      </c>
      <c r="E15" s="64">
        <f t="shared" si="0"/>
        <v>36.375</v>
      </c>
      <c r="F15" s="64">
        <v>87.24</v>
      </c>
      <c r="G15" s="64">
        <f t="shared" si="1"/>
        <v>43.62</v>
      </c>
      <c r="H15" s="64">
        <f t="shared" si="2"/>
        <v>79.995000000000005</v>
      </c>
      <c r="I15" s="69">
        <f t="shared" si="3"/>
        <v>10</v>
      </c>
      <c r="J15" s="108"/>
    </row>
    <row r="16" spans="1:10" s="59" customFormat="1" ht="24.95" customHeight="1">
      <c r="A16" s="61" t="s">
        <v>190</v>
      </c>
      <c r="B16" s="88" t="s">
        <v>216</v>
      </c>
      <c r="C16" s="88" t="s">
        <v>559</v>
      </c>
      <c r="D16" s="89">
        <v>146</v>
      </c>
      <c r="E16" s="64">
        <f t="shared" si="0"/>
        <v>36.5</v>
      </c>
      <c r="F16" s="64">
        <v>86.46</v>
      </c>
      <c r="G16" s="64">
        <f t="shared" si="1"/>
        <v>43.23</v>
      </c>
      <c r="H16" s="64">
        <f t="shared" si="2"/>
        <v>79.73</v>
      </c>
      <c r="I16" s="69">
        <f t="shared" si="3"/>
        <v>11</v>
      </c>
      <c r="J16" s="108"/>
    </row>
    <row r="17" spans="1:10" s="59" customFormat="1" ht="24.95" customHeight="1">
      <c r="A17" s="61" t="s">
        <v>190</v>
      </c>
      <c r="B17" s="88" t="s">
        <v>217</v>
      </c>
      <c r="C17" s="88" t="s">
        <v>560</v>
      </c>
      <c r="D17" s="89">
        <v>145.5</v>
      </c>
      <c r="E17" s="64">
        <f t="shared" si="0"/>
        <v>36.375</v>
      </c>
      <c r="F17" s="64">
        <v>86.17</v>
      </c>
      <c r="G17" s="64">
        <f t="shared" si="1"/>
        <v>43.085000000000001</v>
      </c>
      <c r="H17" s="64">
        <f t="shared" si="2"/>
        <v>79.459999999999994</v>
      </c>
      <c r="I17" s="69">
        <f t="shared" si="3"/>
        <v>12</v>
      </c>
      <c r="J17" s="108"/>
    </row>
    <row r="18" spans="1:10" s="59" customFormat="1" ht="24.95" customHeight="1">
      <c r="A18" s="61" t="s">
        <v>190</v>
      </c>
      <c r="B18" s="88" t="s">
        <v>218</v>
      </c>
      <c r="C18" s="88" t="s">
        <v>561</v>
      </c>
      <c r="D18" s="89">
        <v>142.5</v>
      </c>
      <c r="E18" s="64">
        <f t="shared" si="0"/>
        <v>35.625</v>
      </c>
      <c r="F18" s="64">
        <v>87.44</v>
      </c>
      <c r="G18" s="64">
        <f t="shared" si="1"/>
        <v>43.72</v>
      </c>
      <c r="H18" s="64">
        <f t="shared" si="2"/>
        <v>79.344999999999999</v>
      </c>
      <c r="I18" s="69">
        <f t="shared" si="3"/>
        <v>13</v>
      </c>
      <c r="J18" s="108"/>
    </row>
    <row r="19" spans="1:10" s="59" customFormat="1" ht="24.95" customHeight="1">
      <c r="A19" s="61" t="s">
        <v>190</v>
      </c>
      <c r="B19" s="88" t="s">
        <v>219</v>
      </c>
      <c r="C19" s="88" t="s">
        <v>562</v>
      </c>
      <c r="D19" s="89">
        <v>145.5</v>
      </c>
      <c r="E19" s="64">
        <f t="shared" si="0"/>
        <v>36.375</v>
      </c>
      <c r="F19" s="64">
        <v>82.04</v>
      </c>
      <c r="G19" s="64">
        <f t="shared" si="1"/>
        <v>41.02</v>
      </c>
      <c r="H19" s="64">
        <f t="shared" si="2"/>
        <v>77.394999999999996</v>
      </c>
      <c r="I19" s="69">
        <f t="shared" si="3"/>
        <v>14</v>
      </c>
      <c r="J19" s="108"/>
    </row>
    <row r="20" spans="1:10" s="59" customFormat="1" ht="24.95" customHeight="1">
      <c r="A20" s="65" t="s">
        <v>190</v>
      </c>
      <c r="B20" s="66" t="s">
        <v>220</v>
      </c>
      <c r="C20" s="66" t="s">
        <v>563</v>
      </c>
      <c r="D20" s="67">
        <v>142</v>
      </c>
      <c r="E20" s="56">
        <f t="shared" si="0"/>
        <v>35.5</v>
      </c>
      <c r="F20" s="56">
        <v>79.83</v>
      </c>
      <c r="G20" s="56">
        <f t="shared" si="1"/>
        <v>39.914999999999999</v>
      </c>
      <c r="H20" s="56">
        <f t="shared" si="2"/>
        <v>75.415000000000006</v>
      </c>
      <c r="I20" s="57">
        <f t="shared" si="3"/>
        <v>15</v>
      </c>
      <c r="J20" s="109"/>
    </row>
    <row r="22" spans="1:10" s="45" customFormat="1" ht="18.75">
      <c r="A22" s="45" t="s">
        <v>93</v>
      </c>
      <c r="B22" s="68"/>
      <c r="C22" s="45" t="s">
        <v>94</v>
      </c>
      <c r="D22" s="68"/>
      <c r="E22" s="68" t="s">
        <v>95</v>
      </c>
    </row>
    <row r="23" spans="1:10" s="45" customFormat="1" ht="18.75">
      <c r="A23" s="45" t="s">
        <v>96</v>
      </c>
      <c r="B23" s="68"/>
      <c r="D23" s="68"/>
      <c r="E23" s="68" t="s">
        <v>97</v>
      </c>
    </row>
    <row r="24" spans="1:10" s="45" customFormat="1" ht="18.75">
      <c r="B24" s="68"/>
      <c r="D24" s="185">
        <v>44383</v>
      </c>
      <c r="E24" s="186"/>
      <c r="F24" s="186"/>
      <c r="G24" s="186"/>
    </row>
  </sheetData>
  <mergeCells count="6">
    <mergeCell ref="D24:G24"/>
    <mergeCell ref="A1:J1"/>
    <mergeCell ref="A2:J2"/>
    <mergeCell ref="A3:B3"/>
    <mergeCell ref="C3:E3"/>
    <mergeCell ref="F3:G3"/>
  </mergeCells>
  <phoneticPr fontId="55"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8.xml><?xml version="1.0" encoding="utf-8"?>
<worksheet xmlns="http://schemas.openxmlformats.org/spreadsheetml/2006/main" xmlns:r="http://schemas.openxmlformats.org/officeDocument/2006/relationships">
  <dimension ref="A1:J31"/>
  <sheetViews>
    <sheetView workbookViewId="0">
      <selection activeCell="C7" sqref="C7"/>
    </sheetView>
  </sheetViews>
  <sheetFormatPr defaultColWidth="9" defaultRowHeight="13.5"/>
  <cols>
    <col min="1" max="1" width="15.875" customWidth="1"/>
    <col min="2" max="2" width="14.625" style="60" customWidth="1"/>
    <col min="3" max="3" width="26.125" customWidth="1"/>
    <col min="4" max="4" width="12.125" style="60" customWidth="1"/>
    <col min="5" max="5" width="13.625" style="60" customWidth="1"/>
    <col min="6" max="6" width="11.125" customWidth="1"/>
    <col min="7" max="7" width="11.875" customWidth="1"/>
    <col min="8" max="8" width="11.25" customWidth="1"/>
    <col min="10" max="10" width="10.25" customWidth="1"/>
  </cols>
  <sheetData>
    <row r="1" spans="1:10" s="1" customFormat="1" ht="34.5" customHeight="1">
      <c r="A1" s="176" t="s">
        <v>221</v>
      </c>
      <c r="B1" s="176"/>
      <c r="C1" s="176"/>
      <c r="D1" s="176"/>
      <c r="E1" s="176"/>
      <c r="F1" s="176"/>
      <c r="G1" s="176"/>
      <c r="H1" s="176"/>
      <c r="I1" s="176"/>
      <c r="J1" s="176"/>
    </row>
    <row r="2" spans="1:10" s="2" customFormat="1" ht="36.75" customHeight="1">
      <c r="A2" s="177" t="s">
        <v>1</v>
      </c>
      <c r="B2" s="177"/>
      <c r="C2" s="177"/>
      <c r="D2" s="177"/>
      <c r="E2" s="177"/>
      <c r="F2" s="177"/>
      <c r="G2" s="177"/>
      <c r="H2" s="177"/>
      <c r="I2" s="177"/>
      <c r="J2" s="177"/>
    </row>
    <row r="3" spans="1:10" s="3" customFormat="1" ht="25.5" customHeight="1">
      <c r="A3" s="183" t="s">
        <v>222</v>
      </c>
      <c r="B3" s="183"/>
      <c r="C3" s="184" t="s">
        <v>223</v>
      </c>
      <c r="D3" s="184"/>
      <c r="E3" s="184"/>
      <c r="F3" s="184" t="s">
        <v>224</v>
      </c>
      <c r="G3" s="184"/>
      <c r="H3" s="6"/>
    </row>
    <row r="4" spans="1:10" s="1" customFormat="1" ht="28.5">
      <c r="A4" s="7" t="s">
        <v>5</v>
      </c>
      <c r="B4" s="8" t="s">
        <v>6</v>
      </c>
      <c r="C4" s="8" t="s">
        <v>7</v>
      </c>
      <c r="D4" s="8" t="s">
        <v>8</v>
      </c>
      <c r="E4" s="8" t="s">
        <v>9</v>
      </c>
      <c r="F4" s="8" t="s">
        <v>10</v>
      </c>
      <c r="G4" s="8" t="s">
        <v>11</v>
      </c>
      <c r="H4" s="8" t="s">
        <v>102</v>
      </c>
      <c r="I4" s="8" t="s">
        <v>13</v>
      </c>
      <c r="J4" s="23" t="s">
        <v>14</v>
      </c>
    </row>
    <row r="5" spans="1:10" s="1" customFormat="1" ht="23.25" customHeight="1">
      <c r="A5" s="9" t="s">
        <v>21</v>
      </c>
      <c r="B5" s="10" t="s">
        <v>22</v>
      </c>
      <c r="C5" s="10" t="s">
        <v>23</v>
      </c>
      <c r="D5" s="11">
        <v>1</v>
      </c>
      <c r="E5" s="10" t="s">
        <v>122</v>
      </c>
      <c r="F5" s="11">
        <v>3</v>
      </c>
      <c r="G5" s="10" t="s">
        <v>123</v>
      </c>
      <c r="H5" s="10" t="s">
        <v>124</v>
      </c>
      <c r="I5" s="11">
        <v>6</v>
      </c>
      <c r="J5" s="24">
        <v>7</v>
      </c>
    </row>
    <row r="6" spans="1:10" s="59" customFormat="1" ht="23.1" customHeight="1">
      <c r="A6" s="61" t="s">
        <v>190</v>
      </c>
      <c r="B6" s="62" t="s">
        <v>225</v>
      </c>
      <c r="C6" s="62" t="s">
        <v>705</v>
      </c>
      <c r="D6" s="63">
        <v>160.5</v>
      </c>
      <c r="E6" s="64">
        <f t="shared" ref="E6:E27" si="0">D6*0.25</f>
        <v>40.125</v>
      </c>
      <c r="F6" s="64">
        <v>90.27</v>
      </c>
      <c r="G6" s="64">
        <f t="shared" ref="G6:G27" si="1">F6*0.5</f>
        <v>45.134999999999998</v>
      </c>
      <c r="H6" s="64">
        <f t="shared" ref="H6:H27" si="2">E6+G6</f>
        <v>85.26</v>
      </c>
      <c r="I6" s="69">
        <f t="shared" ref="I6:I27" si="3">RANK(H6,$H$6:$H$27)</f>
        <v>1</v>
      </c>
      <c r="J6" s="70" t="s">
        <v>32</v>
      </c>
    </row>
    <row r="7" spans="1:10" s="59" customFormat="1" ht="23.1" customHeight="1">
      <c r="A7" s="61" t="s">
        <v>190</v>
      </c>
      <c r="B7" s="88" t="s">
        <v>226</v>
      </c>
      <c r="C7" s="88" t="s">
        <v>706</v>
      </c>
      <c r="D7" s="89">
        <v>155</v>
      </c>
      <c r="E7" s="64">
        <f t="shared" si="0"/>
        <v>38.75</v>
      </c>
      <c r="F7" s="64">
        <v>92.45</v>
      </c>
      <c r="G7" s="64">
        <f t="shared" si="1"/>
        <v>46.225000000000001</v>
      </c>
      <c r="H7" s="64">
        <f t="shared" si="2"/>
        <v>84.974999999999994</v>
      </c>
      <c r="I7" s="69">
        <f t="shared" si="3"/>
        <v>2</v>
      </c>
      <c r="J7" s="70" t="s">
        <v>32</v>
      </c>
    </row>
    <row r="8" spans="1:10" s="59" customFormat="1" ht="23.1" customHeight="1">
      <c r="A8" s="61" t="s">
        <v>190</v>
      </c>
      <c r="B8" s="88" t="s">
        <v>227</v>
      </c>
      <c r="C8" s="88" t="s">
        <v>707</v>
      </c>
      <c r="D8" s="89">
        <v>153.5</v>
      </c>
      <c r="E8" s="64">
        <f t="shared" si="0"/>
        <v>38.375</v>
      </c>
      <c r="F8" s="64">
        <v>91.51</v>
      </c>
      <c r="G8" s="64">
        <f t="shared" si="1"/>
        <v>45.755000000000003</v>
      </c>
      <c r="H8" s="64">
        <f t="shared" si="2"/>
        <v>84.13</v>
      </c>
      <c r="I8" s="69">
        <f t="shared" si="3"/>
        <v>3</v>
      </c>
      <c r="J8" s="70" t="s">
        <v>32</v>
      </c>
    </row>
    <row r="9" spans="1:10" s="59" customFormat="1" ht="23.1" customHeight="1">
      <c r="A9" s="61" t="s">
        <v>190</v>
      </c>
      <c r="B9" s="88" t="s">
        <v>228</v>
      </c>
      <c r="C9" s="88" t="s">
        <v>708</v>
      </c>
      <c r="D9" s="89">
        <v>152.5</v>
      </c>
      <c r="E9" s="64">
        <f t="shared" si="0"/>
        <v>38.125</v>
      </c>
      <c r="F9" s="64">
        <v>90.9</v>
      </c>
      <c r="G9" s="64">
        <f t="shared" si="1"/>
        <v>45.45</v>
      </c>
      <c r="H9" s="64">
        <f t="shared" si="2"/>
        <v>83.575000000000003</v>
      </c>
      <c r="I9" s="69">
        <f t="shared" si="3"/>
        <v>4</v>
      </c>
      <c r="J9" s="70" t="s">
        <v>32</v>
      </c>
    </row>
    <row r="10" spans="1:10" s="59" customFormat="1" ht="23.1" customHeight="1">
      <c r="A10" s="61" t="s">
        <v>190</v>
      </c>
      <c r="B10" s="88" t="s">
        <v>229</v>
      </c>
      <c r="C10" s="88" t="s">
        <v>709</v>
      </c>
      <c r="D10" s="89">
        <v>151.5</v>
      </c>
      <c r="E10" s="64">
        <f t="shared" si="0"/>
        <v>37.875</v>
      </c>
      <c r="F10" s="64">
        <v>91.26</v>
      </c>
      <c r="G10" s="64">
        <f t="shared" si="1"/>
        <v>45.63</v>
      </c>
      <c r="H10" s="64">
        <f t="shared" si="2"/>
        <v>83.504999999999995</v>
      </c>
      <c r="I10" s="69">
        <f t="shared" si="3"/>
        <v>5</v>
      </c>
      <c r="J10" s="70" t="s">
        <v>32</v>
      </c>
    </row>
    <row r="11" spans="1:10" s="59" customFormat="1" ht="23.1" customHeight="1">
      <c r="A11" s="61" t="s">
        <v>190</v>
      </c>
      <c r="B11" s="88" t="s">
        <v>230</v>
      </c>
      <c r="C11" s="88" t="s">
        <v>710</v>
      </c>
      <c r="D11" s="89">
        <v>150</v>
      </c>
      <c r="E11" s="64">
        <f t="shared" si="0"/>
        <v>37.5</v>
      </c>
      <c r="F11" s="64">
        <v>91.49</v>
      </c>
      <c r="G11" s="64">
        <f t="shared" si="1"/>
        <v>45.744999999999997</v>
      </c>
      <c r="H11" s="64">
        <f t="shared" si="2"/>
        <v>83.245000000000005</v>
      </c>
      <c r="I11" s="69">
        <f t="shared" si="3"/>
        <v>6</v>
      </c>
      <c r="J11" s="70" t="s">
        <v>32</v>
      </c>
    </row>
    <row r="12" spans="1:10" s="59" customFormat="1" ht="23.1" customHeight="1">
      <c r="A12" s="61" t="s">
        <v>190</v>
      </c>
      <c r="B12" s="88" t="s">
        <v>231</v>
      </c>
      <c r="C12" s="88" t="s">
        <v>711</v>
      </c>
      <c r="D12" s="89">
        <v>147</v>
      </c>
      <c r="E12" s="64">
        <f t="shared" si="0"/>
        <v>36.75</v>
      </c>
      <c r="F12" s="64">
        <v>90.83</v>
      </c>
      <c r="G12" s="64">
        <f t="shared" si="1"/>
        <v>45.414999999999999</v>
      </c>
      <c r="H12" s="64">
        <f t="shared" si="2"/>
        <v>82.165000000000006</v>
      </c>
      <c r="I12" s="69">
        <f t="shared" si="3"/>
        <v>7</v>
      </c>
      <c r="J12" s="70" t="s">
        <v>32</v>
      </c>
    </row>
    <row r="13" spans="1:10" s="59" customFormat="1" ht="23.1" customHeight="1">
      <c r="A13" s="61" t="s">
        <v>190</v>
      </c>
      <c r="B13" s="88" t="s">
        <v>232</v>
      </c>
      <c r="C13" s="88" t="s">
        <v>712</v>
      </c>
      <c r="D13" s="89">
        <v>143.5</v>
      </c>
      <c r="E13" s="64">
        <f t="shared" si="0"/>
        <v>35.875</v>
      </c>
      <c r="F13" s="64">
        <v>91.78</v>
      </c>
      <c r="G13" s="64">
        <f t="shared" si="1"/>
        <v>45.89</v>
      </c>
      <c r="H13" s="64">
        <f t="shared" si="2"/>
        <v>81.765000000000001</v>
      </c>
      <c r="I13" s="69">
        <f t="shared" si="3"/>
        <v>8</v>
      </c>
      <c r="J13" s="70" t="s">
        <v>32</v>
      </c>
    </row>
    <row r="14" spans="1:10" s="59" customFormat="1" ht="23.1" customHeight="1">
      <c r="A14" s="61" t="s">
        <v>190</v>
      </c>
      <c r="B14" s="88" t="s">
        <v>233</v>
      </c>
      <c r="C14" s="88" t="s">
        <v>713</v>
      </c>
      <c r="D14" s="89">
        <v>142</v>
      </c>
      <c r="E14" s="64">
        <f t="shared" si="0"/>
        <v>35.5</v>
      </c>
      <c r="F14" s="64">
        <v>91.98</v>
      </c>
      <c r="G14" s="64">
        <f t="shared" si="1"/>
        <v>45.99</v>
      </c>
      <c r="H14" s="64">
        <f t="shared" si="2"/>
        <v>81.489999999999995</v>
      </c>
      <c r="I14" s="69">
        <f t="shared" si="3"/>
        <v>9</v>
      </c>
      <c r="J14" s="70" t="s">
        <v>32</v>
      </c>
    </row>
    <row r="15" spans="1:10" s="59" customFormat="1" ht="23.1" customHeight="1">
      <c r="A15" s="61" t="s">
        <v>190</v>
      </c>
      <c r="B15" s="88" t="s">
        <v>234</v>
      </c>
      <c r="C15" s="88" t="s">
        <v>714</v>
      </c>
      <c r="D15" s="89">
        <v>142.5</v>
      </c>
      <c r="E15" s="64">
        <f t="shared" si="0"/>
        <v>35.625</v>
      </c>
      <c r="F15" s="64">
        <v>91.65</v>
      </c>
      <c r="G15" s="64">
        <f t="shared" si="1"/>
        <v>45.825000000000003</v>
      </c>
      <c r="H15" s="64">
        <f t="shared" si="2"/>
        <v>81.45</v>
      </c>
      <c r="I15" s="69">
        <f t="shared" si="3"/>
        <v>10</v>
      </c>
      <c r="J15" s="70" t="s">
        <v>32</v>
      </c>
    </row>
    <row r="16" spans="1:10" s="59" customFormat="1" ht="23.1" customHeight="1">
      <c r="A16" s="61" t="s">
        <v>190</v>
      </c>
      <c r="B16" s="88" t="s">
        <v>235</v>
      </c>
      <c r="C16" s="88" t="s">
        <v>715</v>
      </c>
      <c r="D16" s="89">
        <v>141</v>
      </c>
      <c r="E16" s="64">
        <f t="shared" si="0"/>
        <v>35.25</v>
      </c>
      <c r="F16" s="64">
        <v>92.12</v>
      </c>
      <c r="G16" s="64">
        <f t="shared" si="1"/>
        <v>46.06</v>
      </c>
      <c r="H16" s="64">
        <f t="shared" si="2"/>
        <v>81.31</v>
      </c>
      <c r="I16" s="69">
        <f t="shared" si="3"/>
        <v>11</v>
      </c>
      <c r="J16" s="70" t="s">
        <v>32</v>
      </c>
    </row>
    <row r="17" spans="1:10" s="59" customFormat="1" ht="23.1" customHeight="1">
      <c r="A17" s="61" t="s">
        <v>190</v>
      </c>
      <c r="B17" s="88" t="s">
        <v>236</v>
      </c>
      <c r="C17" s="88" t="s">
        <v>716</v>
      </c>
      <c r="D17" s="89">
        <v>144</v>
      </c>
      <c r="E17" s="64">
        <f t="shared" si="0"/>
        <v>36</v>
      </c>
      <c r="F17" s="64">
        <v>89.71</v>
      </c>
      <c r="G17" s="64">
        <f t="shared" si="1"/>
        <v>44.854999999999997</v>
      </c>
      <c r="H17" s="64">
        <f t="shared" si="2"/>
        <v>80.855000000000004</v>
      </c>
      <c r="I17" s="69">
        <f t="shared" si="3"/>
        <v>12</v>
      </c>
      <c r="J17" s="108"/>
    </row>
    <row r="18" spans="1:10" s="59" customFormat="1" ht="23.1" customHeight="1">
      <c r="A18" s="61" t="s">
        <v>190</v>
      </c>
      <c r="B18" s="88" t="s">
        <v>237</v>
      </c>
      <c r="C18" s="88" t="s">
        <v>717</v>
      </c>
      <c r="D18" s="89">
        <v>136.5</v>
      </c>
      <c r="E18" s="64">
        <f t="shared" si="0"/>
        <v>34.125</v>
      </c>
      <c r="F18" s="64">
        <v>92.8</v>
      </c>
      <c r="G18" s="64">
        <f t="shared" si="1"/>
        <v>46.4</v>
      </c>
      <c r="H18" s="64">
        <f t="shared" si="2"/>
        <v>80.525000000000006</v>
      </c>
      <c r="I18" s="69">
        <f t="shared" si="3"/>
        <v>13</v>
      </c>
      <c r="J18" s="108"/>
    </row>
    <row r="19" spans="1:10" s="59" customFormat="1" ht="23.1" customHeight="1">
      <c r="A19" s="61" t="s">
        <v>190</v>
      </c>
      <c r="B19" s="88" t="s">
        <v>238</v>
      </c>
      <c r="C19" s="88" t="s">
        <v>718</v>
      </c>
      <c r="D19" s="89">
        <v>145.5</v>
      </c>
      <c r="E19" s="64">
        <f t="shared" si="0"/>
        <v>36.375</v>
      </c>
      <c r="F19" s="64">
        <v>87.85</v>
      </c>
      <c r="G19" s="64">
        <f t="shared" si="1"/>
        <v>43.924999999999997</v>
      </c>
      <c r="H19" s="64">
        <f t="shared" si="2"/>
        <v>80.3</v>
      </c>
      <c r="I19" s="69">
        <f t="shared" si="3"/>
        <v>14</v>
      </c>
      <c r="J19" s="108"/>
    </row>
    <row r="20" spans="1:10" s="59" customFormat="1" ht="23.1" customHeight="1">
      <c r="A20" s="61" t="s">
        <v>190</v>
      </c>
      <c r="B20" s="88" t="s">
        <v>239</v>
      </c>
      <c r="C20" s="88" t="s">
        <v>719</v>
      </c>
      <c r="D20" s="89">
        <v>138</v>
      </c>
      <c r="E20" s="64">
        <f t="shared" si="0"/>
        <v>34.5</v>
      </c>
      <c r="F20" s="64">
        <v>91.51</v>
      </c>
      <c r="G20" s="64">
        <f t="shared" si="1"/>
        <v>45.755000000000003</v>
      </c>
      <c r="H20" s="64">
        <f t="shared" si="2"/>
        <v>80.254999999999995</v>
      </c>
      <c r="I20" s="69">
        <f t="shared" si="3"/>
        <v>15</v>
      </c>
      <c r="J20" s="108"/>
    </row>
    <row r="21" spans="1:10" s="59" customFormat="1" ht="23.1" customHeight="1">
      <c r="A21" s="61" t="s">
        <v>190</v>
      </c>
      <c r="B21" s="88" t="s">
        <v>240</v>
      </c>
      <c r="C21" s="88" t="s">
        <v>720</v>
      </c>
      <c r="D21" s="89">
        <v>138</v>
      </c>
      <c r="E21" s="64">
        <f t="shared" si="0"/>
        <v>34.5</v>
      </c>
      <c r="F21" s="64">
        <v>91.04</v>
      </c>
      <c r="G21" s="64">
        <f t="shared" si="1"/>
        <v>45.52</v>
      </c>
      <c r="H21" s="64">
        <f t="shared" si="2"/>
        <v>80.02</v>
      </c>
      <c r="I21" s="69">
        <f t="shared" si="3"/>
        <v>16</v>
      </c>
      <c r="J21" s="108"/>
    </row>
    <row r="22" spans="1:10" s="59" customFormat="1" ht="23.1" customHeight="1">
      <c r="A22" s="61" t="s">
        <v>190</v>
      </c>
      <c r="B22" s="88" t="s">
        <v>241</v>
      </c>
      <c r="C22" s="88" t="s">
        <v>721</v>
      </c>
      <c r="D22" s="89">
        <v>140.5</v>
      </c>
      <c r="E22" s="64">
        <f t="shared" si="0"/>
        <v>35.125</v>
      </c>
      <c r="F22" s="64">
        <v>89.73</v>
      </c>
      <c r="G22" s="64">
        <f t="shared" si="1"/>
        <v>44.865000000000002</v>
      </c>
      <c r="H22" s="64">
        <f t="shared" si="2"/>
        <v>79.989999999999995</v>
      </c>
      <c r="I22" s="69">
        <f t="shared" si="3"/>
        <v>17</v>
      </c>
      <c r="J22" s="108"/>
    </row>
    <row r="23" spans="1:10" s="59" customFormat="1" ht="23.1" customHeight="1">
      <c r="A23" s="61" t="s">
        <v>190</v>
      </c>
      <c r="B23" s="88" t="s">
        <v>85</v>
      </c>
      <c r="C23" s="88" t="s">
        <v>722</v>
      </c>
      <c r="D23" s="89">
        <v>139</v>
      </c>
      <c r="E23" s="64">
        <f t="shared" si="0"/>
        <v>34.75</v>
      </c>
      <c r="F23" s="64">
        <v>90.11</v>
      </c>
      <c r="G23" s="64">
        <f t="shared" si="1"/>
        <v>45.055</v>
      </c>
      <c r="H23" s="64">
        <f t="shared" si="2"/>
        <v>79.805000000000007</v>
      </c>
      <c r="I23" s="69">
        <f t="shared" si="3"/>
        <v>18</v>
      </c>
      <c r="J23" s="108"/>
    </row>
    <row r="24" spans="1:10" s="59" customFormat="1" ht="23.1" customHeight="1">
      <c r="A24" s="61" t="s">
        <v>190</v>
      </c>
      <c r="B24" s="88" t="s">
        <v>242</v>
      </c>
      <c r="C24" s="88" t="s">
        <v>723</v>
      </c>
      <c r="D24" s="89">
        <v>136.5</v>
      </c>
      <c r="E24" s="64">
        <f t="shared" si="0"/>
        <v>34.125</v>
      </c>
      <c r="F24" s="64">
        <v>90.68</v>
      </c>
      <c r="G24" s="64">
        <f t="shared" si="1"/>
        <v>45.34</v>
      </c>
      <c r="H24" s="64">
        <f t="shared" si="2"/>
        <v>79.465000000000003</v>
      </c>
      <c r="I24" s="69">
        <f t="shared" si="3"/>
        <v>19</v>
      </c>
      <c r="J24" s="108"/>
    </row>
    <row r="25" spans="1:10" s="59" customFormat="1" ht="23.1" customHeight="1">
      <c r="A25" s="61" t="s">
        <v>190</v>
      </c>
      <c r="B25" s="88" t="s">
        <v>243</v>
      </c>
      <c r="C25" s="88" t="s">
        <v>724</v>
      </c>
      <c r="D25" s="89">
        <v>137.5</v>
      </c>
      <c r="E25" s="64">
        <f t="shared" si="0"/>
        <v>34.375</v>
      </c>
      <c r="F25" s="64">
        <v>88.8</v>
      </c>
      <c r="G25" s="64">
        <f t="shared" si="1"/>
        <v>44.4</v>
      </c>
      <c r="H25" s="64">
        <f t="shared" si="2"/>
        <v>78.775000000000006</v>
      </c>
      <c r="I25" s="69">
        <f t="shared" si="3"/>
        <v>20</v>
      </c>
      <c r="J25" s="108"/>
    </row>
    <row r="26" spans="1:10" s="59" customFormat="1" ht="23.1" customHeight="1">
      <c r="A26" s="61" t="s">
        <v>190</v>
      </c>
      <c r="B26" s="88" t="s">
        <v>244</v>
      </c>
      <c r="C26" s="88" t="s">
        <v>725</v>
      </c>
      <c r="D26" s="89">
        <v>139.5</v>
      </c>
      <c r="E26" s="64">
        <f t="shared" si="0"/>
        <v>34.875</v>
      </c>
      <c r="F26" s="64">
        <v>87.39</v>
      </c>
      <c r="G26" s="64">
        <f t="shared" si="1"/>
        <v>43.695</v>
      </c>
      <c r="H26" s="64">
        <f t="shared" si="2"/>
        <v>78.569999999999993</v>
      </c>
      <c r="I26" s="69">
        <f t="shared" si="3"/>
        <v>21</v>
      </c>
      <c r="J26" s="108"/>
    </row>
    <row r="27" spans="1:10" s="59" customFormat="1" ht="23.1" customHeight="1">
      <c r="A27" s="65" t="s">
        <v>190</v>
      </c>
      <c r="B27" s="66" t="s">
        <v>245</v>
      </c>
      <c r="C27" s="66" t="s">
        <v>726</v>
      </c>
      <c r="D27" s="67">
        <v>137</v>
      </c>
      <c r="E27" s="56">
        <f t="shared" si="0"/>
        <v>34.25</v>
      </c>
      <c r="F27" s="56">
        <v>81.75</v>
      </c>
      <c r="G27" s="56">
        <f t="shared" si="1"/>
        <v>40.875</v>
      </c>
      <c r="H27" s="56">
        <f t="shared" si="2"/>
        <v>75.125</v>
      </c>
      <c r="I27" s="57">
        <f t="shared" si="3"/>
        <v>22</v>
      </c>
      <c r="J27" s="109"/>
    </row>
    <row r="29" spans="1:10" s="45" customFormat="1" ht="18.75">
      <c r="A29" s="45" t="s">
        <v>93</v>
      </c>
      <c r="B29" s="68"/>
      <c r="C29" s="45" t="s">
        <v>94</v>
      </c>
      <c r="D29" s="68"/>
      <c r="E29" s="68" t="s">
        <v>95</v>
      </c>
    </row>
    <row r="30" spans="1:10" s="45" customFormat="1" ht="18.75">
      <c r="A30" s="45" t="s">
        <v>96</v>
      </c>
      <c r="B30" s="68"/>
      <c r="D30" s="68"/>
      <c r="E30" s="68" t="s">
        <v>97</v>
      </c>
    </row>
    <row r="31" spans="1:10" s="45" customFormat="1" ht="18.75">
      <c r="B31" s="68"/>
      <c r="D31" s="185">
        <v>44383</v>
      </c>
      <c r="E31" s="186"/>
      <c r="F31" s="186"/>
      <c r="G31" s="186"/>
    </row>
  </sheetData>
  <mergeCells count="6">
    <mergeCell ref="D31:G31"/>
    <mergeCell ref="A1:J1"/>
    <mergeCell ref="A2:J2"/>
    <mergeCell ref="A3:B3"/>
    <mergeCell ref="C3:E3"/>
    <mergeCell ref="F3:G3"/>
  </mergeCells>
  <phoneticPr fontId="55"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9.xml><?xml version="1.0" encoding="utf-8"?>
<worksheet xmlns="http://schemas.openxmlformats.org/spreadsheetml/2006/main" xmlns:r="http://schemas.openxmlformats.org/officeDocument/2006/relationships">
  <dimension ref="A1:J16"/>
  <sheetViews>
    <sheetView workbookViewId="0">
      <selection activeCell="C6" sqref="C6:C12"/>
    </sheetView>
  </sheetViews>
  <sheetFormatPr defaultColWidth="9" defaultRowHeight="13.5"/>
  <cols>
    <col min="1" max="1" width="15.875" customWidth="1"/>
    <col min="2" max="2" width="13" style="83" customWidth="1"/>
    <col min="3" max="3" width="26.125" customWidth="1"/>
    <col min="4" max="4" width="12.125" style="83" customWidth="1"/>
    <col min="5" max="5" width="13.625" style="83" customWidth="1"/>
    <col min="6" max="6" width="11.125" customWidth="1"/>
    <col min="7" max="7" width="11.875" customWidth="1"/>
    <col min="8" max="8" width="12.5" customWidth="1"/>
  </cols>
  <sheetData>
    <row r="1" spans="1:10" s="1" customFormat="1" ht="42" customHeight="1">
      <c r="A1" s="176" t="s">
        <v>246</v>
      </c>
      <c r="B1" s="176"/>
      <c r="C1" s="176"/>
      <c r="D1" s="176"/>
      <c r="E1" s="176"/>
      <c r="F1" s="176"/>
      <c r="G1" s="176"/>
      <c r="H1" s="176"/>
      <c r="I1" s="176"/>
      <c r="J1" s="176"/>
    </row>
    <row r="2" spans="1:10" s="2" customFormat="1" ht="42" customHeight="1">
      <c r="A2" s="177" t="s">
        <v>1</v>
      </c>
      <c r="B2" s="177"/>
      <c r="C2" s="177"/>
      <c r="D2" s="177"/>
      <c r="E2" s="177"/>
      <c r="F2" s="177"/>
      <c r="G2" s="177"/>
      <c r="H2" s="177"/>
      <c r="I2" s="177"/>
      <c r="J2" s="177"/>
    </row>
    <row r="3" spans="1:10" s="3" customFormat="1" ht="34.5" customHeight="1">
      <c r="A3" s="183" t="s">
        <v>247</v>
      </c>
      <c r="B3" s="183"/>
      <c r="C3" s="184" t="s">
        <v>248</v>
      </c>
      <c r="D3" s="184"/>
      <c r="E3" s="184"/>
      <c r="F3" s="184" t="s">
        <v>249</v>
      </c>
      <c r="G3" s="184"/>
      <c r="H3" s="6"/>
    </row>
    <row r="4" spans="1:10" s="1" customFormat="1" ht="32.25" customHeight="1">
      <c r="A4" s="7" t="s">
        <v>5</v>
      </c>
      <c r="B4" s="8" t="s">
        <v>6</v>
      </c>
      <c r="C4" s="8" t="s">
        <v>7</v>
      </c>
      <c r="D4" s="8" t="s">
        <v>8</v>
      </c>
      <c r="E4" s="8" t="s">
        <v>9</v>
      </c>
      <c r="F4" s="8" t="s">
        <v>10</v>
      </c>
      <c r="G4" s="8" t="s">
        <v>11</v>
      </c>
      <c r="H4" s="8" t="s">
        <v>102</v>
      </c>
      <c r="I4" s="8" t="s">
        <v>13</v>
      </c>
      <c r="J4" s="23" t="s">
        <v>14</v>
      </c>
    </row>
    <row r="5" spans="1:10" s="1" customFormat="1" ht="30.75" customHeight="1">
      <c r="A5" s="9" t="s">
        <v>21</v>
      </c>
      <c r="B5" s="10" t="s">
        <v>22</v>
      </c>
      <c r="C5" s="10" t="s">
        <v>23</v>
      </c>
      <c r="D5" s="11">
        <v>1</v>
      </c>
      <c r="E5" s="10" t="s">
        <v>122</v>
      </c>
      <c r="F5" s="11">
        <v>3</v>
      </c>
      <c r="G5" s="10" t="s">
        <v>123</v>
      </c>
      <c r="H5" s="10" t="s">
        <v>124</v>
      </c>
      <c r="I5" s="11">
        <v>6</v>
      </c>
      <c r="J5" s="24">
        <v>7</v>
      </c>
    </row>
    <row r="6" spans="1:10" s="40" customFormat="1" ht="23.1" customHeight="1">
      <c r="A6" s="12" t="s">
        <v>250</v>
      </c>
      <c r="B6" s="13" t="s">
        <v>251</v>
      </c>
      <c r="C6" s="13" t="s">
        <v>727</v>
      </c>
      <c r="D6" s="14">
        <v>150</v>
      </c>
      <c r="E6" s="15">
        <f t="shared" ref="E6:E12" si="0">D6*0.25</f>
        <v>37.5</v>
      </c>
      <c r="F6" s="15">
        <v>89</v>
      </c>
      <c r="G6" s="15">
        <f t="shared" ref="G6:G12" si="1">F6*0.5</f>
        <v>44.5</v>
      </c>
      <c r="H6" s="15">
        <f t="shared" ref="H6:H12" si="2">E6+G6</f>
        <v>82</v>
      </c>
      <c r="I6" s="25">
        <f t="shared" ref="I6:I12" si="3">RANK(H6,$H$6:$H$12)</f>
        <v>1</v>
      </c>
      <c r="J6" s="39" t="s">
        <v>32</v>
      </c>
    </row>
    <row r="7" spans="1:10" s="40" customFormat="1" ht="23.1" customHeight="1">
      <c r="A7" s="12" t="s">
        <v>250</v>
      </c>
      <c r="B7" s="16" t="s">
        <v>252</v>
      </c>
      <c r="C7" s="16" t="s">
        <v>728</v>
      </c>
      <c r="D7" s="17">
        <v>133</v>
      </c>
      <c r="E7" s="15">
        <f t="shared" si="0"/>
        <v>33.25</v>
      </c>
      <c r="F7" s="15">
        <v>88.22</v>
      </c>
      <c r="G7" s="15">
        <f t="shared" si="1"/>
        <v>44.11</v>
      </c>
      <c r="H7" s="15">
        <f t="shared" si="2"/>
        <v>77.36</v>
      </c>
      <c r="I7" s="25">
        <f t="shared" si="3"/>
        <v>2</v>
      </c>
      <c r="J7" s="39" t="s">
        <v>32</v>
      </c>
    </row>
    <row r="8" spans="1:10" s="40" customFormat="1" ht="23.1" customHeight="1">
      <c r="A8" s="12" t="s">
        <v>250</v>
      </c>
      <c r="B8" s="16" t="s">
        <v>253</v>
      </c>
      <c r="C8" s="16" t="s">
        <v>729</v>
      </c>
      <c r="D8" s="17">
        <v>148</v>
      </c>
      <c r="E8" s="15">
        <f t="shared" si="0"/>
        <v>37</v>
      </c>
      <c r="F8" s="15">
        <v>80.19</v>
      </c>
      <c r="G8" s="15">
        <f t="shared" si="1"/>
        <v>40.094999999999999</v>
      </c>
      <c r="H8" s="15">
        <f t="shared" si="2"/>
        <v>77.094999999999999</v>
      </c>
      <c r="I8" s="25">
        <f t="shared" si="3"/>
        <v>3</v>
      </c>
      <c r="J8" s="39" t="s">
        <v>32</v>
      </c>
    </row>
    <row r="9" spans="1:10" s="40" customFormat="1" ht="23.1" customHeight="1">
      <c r="A9" s="12" t="s">
        <v>250</v>
      </c>
      <c r="B9" s="16" t="s">
        <v>254</v>
      </c>
      <c r="C9" s="16" t="s">
        <v>730</v>
      </c>
      <c r="D9" s="17">
        <v>128.5</v>
      </c>
      <c r="E9" s="15">
        <f t="shared" si="0"/>
        <v>32.125</v>
      </c>
      <c r="F9" s="15">
        <v>87.95</v>
      </c>
      <c r="G9" s="15">
        <f t="shared" si="1"/>
        <v>43.975000000000001</v>
      </c>
      <c r="H9" s="15">
        <f t="shared" si="2"/>
        <v>76.099999999999994</v>
      </c>
      <c r="I9" s="25">
        <f t="shared" si="3"/>
        <v>4</v>
      </c>
      <c r="J9" s="108"/>
    </row>
    <row r="10" spans="1:10" s="40" customFormat="1" ht="23.1" customHeight="1">
      <c r="A10" s="12" t="s">
        <v>250</v>
      </c>
      <c r="B10" s="16" t="s">
        <v>255</v>
      </c>
      <c r="C10" s="16" t="s">
        <v>731</v>
      </c>
      <c r="D10" s="17">
        <v>121</v>
      </c>
      <c r="E10" s="15">
        <f t="shared" si="0"/>
        <v>30.25</v>
      </c>
      <c r="F10" s="15">
        <v>86.302999999999997</v>
      </c>
      <c r="G10" s="15">
        <f t="shared" si="1"/>
        <v>43.151499999999999</v>
      </c>
      <c r="H10" s="15">
        <f t="shared" si="2"/>
        <v>73.401499999999999</v>
      </c>
      <c r="I10" s="25">
        <f t="shared" si="3"/>
        <v>5</v>
      </c>
      <c r="J10" s="108"/>
    </row>
    <row r="11" spans="1:10" s="40" customFormat="1" ht="23.1" customHeight="1">
      <c r="A11" s="12" t="s">
        <v>250</v>
      </c>
      <c r="B11" s="16" t="s">
        <v>256</v>
      </c>
      <c r="C11" s="16" t="s">
        <v>732</v>
      </c>
      <c r="D11" s="17">
        <v>123.5</v>
      </c>
      <c r="E11" s="15">
        <f t="shared" si="0"/>
        <v>30.875</v>
      </c>
      <c r="F11" s="15">
        <v>84.156999999999996</v>
      </c>
      <c r="G11" s="15">
        <f t="shared" si="1"/>
        <v>42.078499999999998</v>
      </c>
      <c r="H11" s="15">
        <f t="shared" si="2"/>
        <v>72.953500000000005</v>
      </c>
      <c r="I11" s="25">
        <f t="shared" si="3"/>
        <v>6</v>
      </c>
      <c r="J11" s="108"/>
    </row>
    <row r="12" spans="1:10" s="40" customFormat="1" ht="23.1" customHeight="1">
      <c r="A12" s="18" t="s">
        <v>250</v>
      </c>
      <c r="B12" s="19" t="s">
        <v>257</v>
      </c>
      <c r="C12" s="19" t="s">
        <v>733</v>
      </c>
      <c r="D12" s="20">
        <v>107.5</v>
      </c>
      <c r="E12" s="21">
        <f t="shared" si="0"/>
        <v>26.875</v>
      </c>
      <c r="F12" s="21">
        <v>0</v>
      </c>
      <c r="G12" s="21">
        <f t="shared" si="1"/>
        <v>0</v>
      </c>
      <c r="H12" s="21">
        <f t="shared" si="2"/>
        <v>26.875</v>
      </c>
      <c r="I12" s="28">
        <f t="shared" si="3"/>
        <v>7</v>
      </c>
      <c r="J12" s="71" t="s">
        <v>258</v>
      </c>
    </row>
    <row r="14" spans="1:10" s="5" customFormat="1" ht="18.75">
      <c r="A14" s="5" t="s">
        <v>93</v>
      </c>
      <c r="B14" s="84"/>
      <c r="C14" s="5" t="s">
        <v>94</v>
      </c>
      <c r="D14" s="84"/>
      <c r="E14" s="84" t="s">
        <v>95</v>
      </c>
    </row>
    <row r="15" spans="1:10" s="5" customFormat="1" ht="18.75">
      <c r="A15" s="5" t="s">
        <v>96</v>
      </c>
      <c r="B15" s="84"/>
      <c r="D15" s="84"/>
      <c r="E15" s="84" t="s">
        <v>97</v>
      </c>
    </row>
    <row r="16" spans="1:10" s="5" customFormat="1" ht="18.75">
      <c r="B16" s="84"/>
      <c r="D16" s="187">
        <v>44383</v>
      </c>
      <c r="E16" s="188"/>
      <c r="F16" s="188"/>
      <c r="G16" s="188"/>
    </row>
  </sheetData>
  <mergeCells count="6">
    <mergeCell ref="D16:G16"/>
    <mergeCell ref="A1:J1"/>
    <mergeCell ref="A2:J2"/>
    <mergeCell ref="A3:B3"/>
    <mergeCell ref="C3:E3"/>
    <mergeCell ref="F3:G3"/>
  </mergeCells>
  <phoneticPr fontId="55" type="noConversion"/>
  <printOptions horizontalCentered="1"/>
  <pageMargins left="0.35433070866141703" right="0.35433070866141703" top="0.98425196850393704" bottom="0.98425196850393704" header="0.511811023622047" footer="0.511811023622047"/>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52</vt:i4>
      </vt:variant>
      <vt:variant>
        <vt:lpstr>命名范围</vt:lpstr>
      </vt:variant>
      <vt:variant>
        <vt:i4>16</vt:i4>
      </vt:variant>
    </vt:vector>
  </HeadingPairs>
  <TitlesOfParts>
    <vt:vector size="68" baseType="lpstr">
      <vt:lpstr>农村幼儿园（应届）</vt:lpstr>
      <vt:lpstr>农村幼儿园（不限岗）</vt:lpstr>
      <vt:lpstr>农村小学语文（男岗）</vt:lpstr>
      <vt:lpstr>农村小学语文（女岗）</vt:lpstr>
      <vt:lpstr>县城小学语文（应届岗）</vt:lpstr>
      <vt:lpstr>农村小学数学（男岗）</vt:lpstr>
      <vt:lpstr>农村小学数学（女岗）</vt:lpstr>
      <vt:lpstr>县城小学数学（应届）</vt:lpstr>
      <vt:lpstr>农村小学英语（男岗）</vt:lpstr>
      <vt:lpstr>农村小学英语（女岗）</vt:lpstr>
      <vt:lpstr>县城小学英语（应届） </vt:lpstr>
      <vt:lpstr>小学政治（应届岗）</vt:lpstr>
      <vt:lpstr>小学政治（不限岗）</vt:lpstr>
      <vt:lpstr>农村小学音乐（男岗）</vt:lpstr>
      <vt:lpstr>农村小学音乐（女岗)</vt:lpstr>
      <vt:lpstr>农村小学音乐（不限岗) </vt:lpstr>
      <vt:lpstr>农村小学体育（男岗）</vt:lpstr>
      <vt:lpstr>农村小学体育（女岗) </vt:lpstr>
      <vt:lpstr>特教小学体育</vt:lpstr>
      <vt:lpstr>农村小学美术（男岗）</vt:lpstr>
      <vt:lpstr>农村小学美术（女岗）</vt:lpstr>
      <vt:lpstr>农村小学美术（不限岗)</vt:lpstr>
      <vt:lpstr>农村小学信息（男岗）</vt:lpstr>
      <vt:lpstr>农村小学信息（女岗）</vt:lpstr>
      <vt:lpstr>初中语文</vt:lpstr>
      <vt:lpstr>初中数学</vt:lpstr>
      <vt:lpstr>初中英语</vt:lpstr>
      <vt:lpstr>县城初中化学</vt:lpstr>
      <vt:lpstr>初中政治</vt:lpstr>
      <vt:lpstr>农村初中历史</vt:lpstr>
      <vt:lpstr>农村初中地理</vt:lpstr>
      <vt:lpstr>农村初中音乐（女岗）</vt:lpstr>
      <vt:lpstr>农村初中体育（男岗）</vt:lpstr>
      <vt:lpstr>农村初中体育（女岗)</vt:lpstr>
      <vt:lpstr>农村初中美术（男岗）</vt:lpstr>
      <vt:lpstr>农村初中美术（女岗）</vt:lpstr>
      <vt:lpstr>高中语文</vt:lpstr>
      <vt:lpstr>高中数学</vt:lpstr>
      <vt:lpstr>高中英语</vt:lpstr>
      <vt:lpstr>高中物理</vt:lpstr>
      <vt:lpstr>高中化学</vt:lpstr>
      <vt:lpstr>高中生物</vt:lpstr>
      <vt:lpstr>高中政治</vt:lpstr>
      <vt:lpstr>高中历史</vt:lpstr>
      <vt:lpstr>高中地理</vt:lpstr>
      <vt:lpstr>新干二中高中音乐</vt:lpstr>
      <vt:lpstr>新干中专高中音乐</vt:lpstr>
      <vt:lpstr>新干中学高中体育</vt:lpstr>
      <vt:lpstr>新干二中高中美术</vt:lpstr>
      <vt:lpstr>新干中专高中美术 (男岗)</vt:lpstr>
      <vt:lpstr>新干中专高中美术 (女岗)</vt:lpstr>
      <vt:lpstr>新干中专高中美术 (不限岗)</vt:lpstr>
      <vt:lpstr>初中数学!Print_Titles</vt:lpstr>
      <vt:lpstr>初中英语!Print_Titles</vt:lpstr>
      <vt:lpstr>高中生物!Print_Titles</vt:lpstr>
      <vt:lpstr>高中数学!Print_Titles</vt:lpstr>
      <vt:lpstr>高中英语!Print_Titles</vt:lpstr>
      <vt:lpstr>'农村小学数学（男岗）'!Print_Titles</vt:lpstr>
      <vt:lpstr>'农村小学数学（女岗）'!Print_Titles</vt:lpstr>
      <vt:lpstr>'农村小学英语（男岗）'!Print_Titles</vt:lpstr>
      <vt:lpstr>'农村小学英语（女岗）'!Print_Titles</vt:lpstr>
      <vt:lpstr>'农村小学语文（男岗）'!Print_Titles</vt:lpstr>
      <vt:lpstr>'农村小学语文（女岗）'!Print_Titles</vt:lpstr>
      <vt:lpstr>'农村幼儿园（不限岗）'!Print_Titles</vt:lpstr>
      <vt:lpstr>'农村幼儿园（应届）'!Print_Titles</vt:lpstr>
      <vt:lpstr>'县城小学数学（应届）'!Print_Titles</vt:lpstr>
      <vt:lpstr>'县城小学英语（应届） '!Print_Titles</vt:lpstr>
      <vt:lpstr>'县城小学语文（应届岗）'!Print_Titles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胡珍</dc:creator>
  <cp:lastModifiedBy>曾凯</cp:lastModifiedBy>
  <cp:lastPrinted>2021-07-06T03:16:00Z</cp:lastPrinted>
  <dcterms:created xsi:type="dcterms:W3CDTF">2020-08-11T09:14:00Z</dcterms:created>
  <dcterms:modified xsi:type="dcterms:W3CDTF">2021-07-06T10:18:37Z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11F6B931D0AC403BA74200ACB903C960</vt:lpwstr>
  </property>
</Properties>
</file>